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Executive Summary" state="visible" r:id="rId4"/>
    <sheet sheetId="2" name="Capital Events" state="visible" r:id="rId5"/>
    <sheet sheetId="3" name="Yearly" state="visible" r:id="rId6"/>
    <sheet sheetId="4" name="Quarterly" state="visible" r:id="rId7"/>
    <sheet sheetId="5" name="Monthly" state="visible" r:id="rId8"/>
    <sheet sheetId="6" name="Acquisition" state="visible" r:id="rId9"/>
    <sheet sheetId="7" name="Construction" state="visible" r:id="rId10"/>
    <sheet sheetId="8" name="Revenue" state="visible" r:id="rId11"/>
    <sheet sheetId="9" name="OpEx" state="visible" r:id="rId12"/>
    <sheet sheetId="10" name="P&amp;L" state="visible" r:id="rId13"/>
    <sheet sheetId="11" name="Balance Sheet" state="visible" r:id="rId14"/>
    <sheet sheetId="12" name="Waterfall" state="visible" r:id="rId15"/>
    <sheet sheetId="13" name="Amortization" state="visible" r:id="rId16"/>
    <sheet sheetId="14" name="Inputs" state="visible" r:id="rId17"/>
    <sheet sheetId="15" name="Timelines" state="visible" r:id="rId18"/>
  </sheets>
  <calcPr calcId="171027"/>
</workbook>
</file>

<file path=xl/sharedStrings.xml><?xml version="1.0" encoding="utf-8"?>
<sst xmlns="http://schemas.openxmlformats.org/spreadsheetml/2006/main" count="1529" uniqueCount="535">
  <si>
    <t>Maplewood Flats</t>
  </si>
  <si>
    <t>Pro Forma Executive Summary  •  May 7, 2026</t>
  </si>
  <si>
    <t>PROJECT RETURNS</t>
  </si>
  <si>
    <t>View Year:</t>
  </si>
  <si>
    <t>Levered Project IRR</t>
  </si>
  <si>
    <t>OPERATING PERFORMANCE</t>
  </si>
  <si>
    <t>Unlevered Project IRR</t>
  </si>
  <si>
    <t>Stabilized Annual NOI</t>
  </si>
  <si>
    <t>Equity Multiple (MOIC)</t>
  </si>
  <si>
    <t>Annual Debt Service</t>
  </si>
  <si>
    <t>Yield on Cost</t>
  </si>
  <si>
    <t>Cash Flow After DS</t>
  </si>
  <si>
    <t>Cash-on-Cash Return</t>
  </si>
  <si>
    <t>Annual OpEx</t>
  </si>
  <si>
    <t>Profit on Cost</t>
  </si>
  <si>
    <t>* Annualized from last operating month. Dashboard uses a stabilized estimate.</t>
  </si>
  <si>
    <t>DSCR (Stabilized)</t>
  </si>
  <si>
    <t>EXIT ANALYSIS</t>
  </si>
  <si>
    <t>Exit Year</t>
  </si>
  <si>
    <t>CAPITAL STRUCTURE</t>
  </si>
  <si>
    <t>Exit Cap Rate</t>
  </si>
  <si>
    <t>Total Acquisition Costs</t>
  </si>
  <si>
    <t>Stabilized NOI (Exit)</t>
  </si>
  <si>
    <t>Total Hard Costs</t>
  </si>
  <si>
    <t>Exit Sale Value</t>
  </si>
  <si>
    <t>Value-Add Renovation</t>
  </si>
  <si>
    <t>Less: Selling Costs</t>
  </si>
  <si>
    <t>Total Soft Costs</t>
  </si>
  <si>
    <t>Less: Loan Payoff</t>
  </si>
  <si>
    <t>Total Development Cost</t>
  </si>
  <si>
    <t>Net Equity Proceeds</t>
  </si>
  <si>
    <t>Total Refinance Debt</t>
  </si>
  <si>
    <t>INVESTOR RETURNS</t>
  </si>
  <si>
    <t>Refinance Cash-Out</t>
  </si>
  <si>
    <t>LP IRR</t>
  </si>
  <si>
    <t>Equity Required</t>
  </si>
  <si>
    <t>LP Multiple</t>
  </si>
  <si>
    <t>Peak Cash Exposure</t>
  </si>
  <si>
    <t>GP IRR</t>
  </si>
  <si>
    <t>GP Multiple</t>
  </si>
  <si>
    <t>Generated by OneStopReal  •  www.onestopreal.com  •  5/7/2026</t>
  </si>
  <si>
    <t>This pro forma is generated by OneStopReal for estimation purposes only. Outputs are projections based on user-supplied inputs, not financial advice or guarantees. OneStopReal is not responsible for modifications made to this file after export. Users are responsible for verifying all formulas and data before sharing with third parties.</t>
  </si>
  <si>
    <t>Capital Events - Refinance Waterfall</t>
  </si>
  <si>
    <t>Event</t>
  </si>
  <si>
    <t>Month</t>
  </si>
  <si>
    <t>Loan Amount</t>
  </si>
  <si>
    <t>Payoff</t>
  </si>
  <si>
    <t>Cash-Out</t>
  </si>
  <si>
    <t>Cum. Equity</t>
  </si>
  <si>
    <t>Acquisition Loan</t>
  </si>
  <si>
    <t>Loan (M2)</t>
  </si>
  <si>
    <t>Loan (M3)</t>
  </si>
  <si>
    <t>Loan (M4)</t>
  </si>
  <si>
    <t>Loan (M5)</t>
  </si>
  <si>
    <t>Loan (M6)</t>
  </si>
  <si>
    <t>Loan (M7)</t>
  </si>
  <si>
    <t>Loan (M8)</t>
  </si>
  <si>
    <t>Loan (M9)</t>
  </si>
  <si>
    <t>Loan (M10)</t>
  </si>
  <si>
    <t>Loan (M11)</t>
  </si>
  <si>
    <t>Loan (M12)</t>
  </si>
  <si>
    <t>New Loan</t>
  </si>
  <si>
    <t>SUMMARY</t>
  </si>
  <si>
    <t>Total Equity Invested</t>
  </si>
  <si>
    <t>Total Refinance Cash-Out</t>
  </si>
  <si>
    <t>Loan Balance at Exit</t>
  </si>
  <si>
    <t>Net Equity Proceeds (Exit)</t>
  </si>
  <si>
    <t>Line Item</t>
  </si>
  <si>
    <t>Total</t>
  </si>
  <si>
    <t>Year 1</t>
  </si>
  <si>
    <t>Year 2</t>
  </si>
  <si>
    <t>Year 3</t>
  </si>
  <si>
    <t>Year 4</t>
  </si>
  <si>
    <t>Year 5</t>
  </si>
  <si>
    <t>Year 6</t>
  </si>
  <si>
    <t>Year 7</t>
  </si>
  <si>
    <t>USES OF FUNDS (COST DRAWS)</t>
  </si>
  <si>
    <t xml:space="preserve">  Acquisition Costs</t>
  </si>
  <si>
    <t xml:space="preserve">  Hard Costs</t>
  </si>
  <si>
    <t xml:space="preserve">  Value-Add Renovation</t>
  </si>
  <si>
    <t xml:space="preserve">  Soft Costs</t>
  </si>
  <si>
    <t xml:space="preserve">  Construction Interest</t>
  </si>
  <si>
    <t xml:space="preserve">  Construction Loan Fees</t>
  </si>
  <si>
    <t xml:space="preserve">  Other Financing Fees</t>
  </si>
  <si>
    <t>TOTAL COST DRAWS</t>
  </si>
  <si>
    <t/>
  </si>
  <si>
    <t>SALE REVENUE</t>
  </si>
  <si>
    <t xml:space="preserve">  Initial Payment</t>
  </si>
  <si>
    <t xml:space="preserve">  Subsequent Payments</t>
  </si>
  <si>
    <t xml:space="preserve">  Post-Sale Revenue</t>
  </si>
  <si>
    <t xml:space="preserve">  Marketing Costs</t>
  </si>
  <si>
    <t>TOTAL SALE REVENUE</t>
  </si>
  <si>
    <t>RENTAL REVENUE</t>
  </si>
  <si>
    <t xml:space="preserve">  Rental Income (Gross)</t>
  </si>
  <si>
    <t xml:space="preserve">  Vacancy</t>
  </si>
  <si>
    <t xml:space="preserve">  Effective Gross Income</t>
  </si>
  <si>
    <t>TOTAL RENTAL REVENUE</t>
  </si>
  <si>
    <t>TOTAL REVENUE</t>
  </si>
  <si>
    <t>OPERATING EXPENSES</t>
  </si>
  <si>
    <t xml:space="preserve">  Total OpEx</t>
  </si>
  <si>
    <t>NET OPERATING INCOME</t>
  </si>
  <si>
    <t xml:space="preserve">  NOI Margin (% of EGI)</t>
  </si>
  <si>
    <t>INTEREST EXPENSE</t>
  </si>
  <si>
    <t xml:space="preserve">  Permanent Loan Interest</t>
  </si>
  <si>
    <t xml:space="preserve">  Refinance Loan Interest</t>
  </si>
  <si>
    <t>TOTAL INTEREST EXPENSE</t>
  </si>
  <si>
    <t>LOAN BALANCES</t>
  </si>
  <si>
    <t xml:space="preserve">  Construction Loan Balance</t>
  </si>
  <si>
    <t xml:space="preserve">  Permanent Loan Balance</t>
  </si>
  <si>
    <t xml:space="preserve">  Refinance Loan Balance</t>
  </si>
  <si>
    <t>DEBT SERVICE</t>
  </si>
  <si>
    <t xml:space="preserve">  Construction (Principal)</t>
  </si>
  <si>
    <t xml:space="preserve">  Permanent (P+I)</t>
  </si>
  <si>
    <t xml:space="preserve">    Interest Portion</t>
  </si>
  <si>
    <t xml:space="preserve">    Principal Portion</t>
  </si>
  <si>
    <t xml:space="preserve">  Refinance (P+I)</t>
  </si>
  <si>
    <t>TOTAL DEBT SERVICE</t>
  </si>
  <si>
    <t>NET CASH FLOW</t>
  </si>
  <si>
    <t xml:space="preserve">  % NCF / EGI</t>
  </si>
  <si>
    <t>EXIT</t>
  </si>
  <si>
    <t xml:space="preserve">  Exit Sale Value</t>
  </si>
  <si>
    <t xml:space="preserve">  Selling Costs</t>
  </si>
  <si>
    <t xml:space="preserve">  Loan Payoff</t>
  </si>
  <si>
    <t xml:space="preserve">  Refinance Cash Out</t>
  </si>
  <si>
    <t>PROJECT CASH FLOWS</t>
  </si>
  <si>
    <t>LEVERED CASH FLOW</t>
  </si>
  <si>
    <t>UNLEVERED CASH FLOW</t>
  </si>
  <si>
    <t>Cumulative Levered CF</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</si>
  <si>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</si>
  <si>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</si>
  <si>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</si>
  <si>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</si>
  <si>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</si>
  <si>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</si>
  <si>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</si>
  <si>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</si>
  <si>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</si>
  <si>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</si>
  <si>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</si>
  <si>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</si>
  <si>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</si>
  <si>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</si>
  <si>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</si>
  <si>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</si>
  <si>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</si>
  <si>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</si>
  <si>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</si>
  <si>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</si>
  <si>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</si>
  <si>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</si>
  <si>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</si>
  <si>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</si>
  <si>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</si>
  <si>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</si>
  <si>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</si>
  <si>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</si>
  <si>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</si>
  <si>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</si>
  <si>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</si>
  <si>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</si>
  <si>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</si>
  <si>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</si>
  <si>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</si>
  <si>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</si>
  <si>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</si>
  <si>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</si>
  <si>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</si>
  <si>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</si>
  <si>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</si>
  <si>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</si>
  <si>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</si>
  <si>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</si>
  <si>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</si>
  <si>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</si>
  <si>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</si>
  <si>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</si>
  <si>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</si>
  <si>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</si>
  <si>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</si>
  <si>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</si>
  <si>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</si>
  <si>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</si>
  <si>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</si>
  <si>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</si>
  <si>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</si>
  <si>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</si>
  <si>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</si>
  <si>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</si>
  <si>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</si>
  <si>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</si>
  <si>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</si>
  <si>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M36</t>
  </si>
  <si>
    <t>M37</t>
  </si>
  <si>
    <t>M38</t>
  </si>
  <si>
    <t>M39</t>
  </si>
  <si>
    <t>M40</t>
  </si>
  <si>
    <t>M41</t>
  </si>
  <si>
    <t>M42</t>
  </si>
  <si>
    <t>M43</t>
  </si>
  <si>
    <t>M44</t>
  </si>
  <si>
    <t>M45</t>
  </si>
  <si>
    <t>M46</t>
  </si>
  <si>
    <t>M47</t>
  </si>
  <si>
    <t>M48</t>
  </si>
  <si>
    <t>M49</t>
  </si>
  <si>
    <t>M50</t>
  </si>
  <si>
    <t>M51</t>
  </si>
  <si>
    <t>M52</t>
  </si>
  <si>
    <t>M53</t>
  </si>
  <si>
    <t>M54</t>
  </si>
  <si>
    <t>M55</t>
  </si>
  <si>
    <t>M56</t>
  </si>
  <si>
    <t>M57</t>
  </si>
  <si>
    <t>M58</t>
  </si>
  <si>
    <t>M59</t>
  </si>
  <si>
    <t>M60</t>
  </si>
  <si>
    <t>M61</t>
  </si>
  <si>
    <t>M62</t>
  </si>
  <si>
    <t>M63</t>
  </si>
  <si>
    <t>M64</t>
  </si>
  <si>
    <t>M65</t>
  </si>
  <si>
    <t>M66</t>
  </si>
  <si>
    <t>M67</t>
  </si>
  <si>
    <t>M68</t>
  </si>
  <si>
    <t>M69</t>
  </si>
  <si>
    <t>M70</t>
  </si>
  <si>
    <t>M71</t>
  </si>
  <si>
    <t>M72</t>
  </si>
  <si>
    <t>M73</t>
  </si>
  <si>
    <t>M74</t>
  </si>
  <si>
    <t>M75</t>
  </si>
  <si>
    <t>M76</t>
  </si>
  <si>
    <t>M77</t>
  </si>
  <si>
    <t>M78</t>
  </si>
  <si>
    <t>M79</t>
  </si>
  <si>
    <t>M80</t>
  </si>
  <si>
    <t>M81</t>
  </si>
  <si>
    <t>M82</t>
  </si>
  <si>
    <t>M83</t>
  </si>
  <si>
    <t>M84</t>
  </si>
  <si>
    <t>FINANCING</t>
  </si>
  <si>
    <t xml:space="preserve">  Loan Draw</t>
  </si>
  <si>
    <t xml:space="preserve">  Construction Loan Interest</t>
  </si>
  <si>
    <t xml:space="preserve">  Equity Draw</t>
  </si>
  <si>
    <t xml:space="preserve">  Pre-Sale Pooled</t>
  </si>
  <si>
    <t xml:space="preserve">  Pre-Sale Used</t>
  </si>
  <si>
    <t xml:space="preserve">  Pre-Sale Reserve</t>
  </si>
  <si>
    <t xml:space="preserve">  Construction Loan Bal.</t>
  </si>
  <si>
    <t xml:space="preserve">  Permanent Loan Bal.</t>
  </si>
  <si>
    <t xml:space="preserve">  Refinance Loan Bal.</t>
  </si>
  <si>
    <t>DEBT SERVICE (POST-CONSTRUCTION)</t>
  </si>
  <si>
    <t xml:space="preserve">  Permanent Debt Service (P+I)</t>
  </si>
  <si>
    <t xml:space="preserve">  Refinance Debt Service (P+I)</t>
  </si>
  <si>
    <t xml:space="preserve">  % Income Before Tax (NCF/EGI)</t>
  </si>
  <si>
    <t>Acquisition Item</t>
  </si>
  <si>
    <t>Budget</t>
  </si>
  <si>
    <t>Purchase Price</t>
  </si>
  <si>
    <t>Purchase Tax</t>
  </si>
  <si>
    <t>Closing Costs</t>
  </si>
  <si>
    <t>Legal Fee</t>
  </si>
  <si>
    <t>Broker Fee</t>
  </si>
  <si>
    <t>Due Diligence</t>
  </si>
  <si>
    <t>TOTAL ACQUISITION</t>
  </si>
  <si>
    <t>Building</t>
  </si>
  <si>
    <t>Type</t>
  </si>
  <si>
    <t>Item</t>
  </si>
  <si>
    <t>48-unit multifamily</t>
  </si>
  <si>
    <t>Hard Cost</t>
  </si>
  <si>
    <t>Main Building Construction</t>
  </si>
  <si>
    <t>MEP - Mechanical, Electrical, Plumbing</t>
  </si>
  <si>
    <t>Demolition</t>
  </si>
  <si>
    <t>Connection Fees / Infrastructure</t>
  </si>
  <si>
    <t>Landscaping &amp; Fences</t>
  </si>
  <si>
    <t>Fit-out / Appliances</t>
  </si>
  <si>
    <t>Amenities</t>
  </si>
  <si>
    <t>Signage &amp; Branding</t>
  </si>
  <si>
    <t>Contingency</t>
  </si>
  <si>
    <t>SUBTOTAL HARD COSTS</t>
  </si>
  <si>
    <t>Soft Cost</t>
  </si>
  <si>
    <t>Architect Fees</t>
  </si>
  <si>
    <t>Engineering (Civil, Structural)</t>
  </si>
  <si>
    <t>Permits &amp; Fees</t>
  </si>
  <si>
    <t>Impact Fees</t>
  </si>
  <si>
    <t>Development Fees</t>
  </si>
  <si>
    <t>Legal Fees (Entity Setup, PPM)</t>
  </si>
  <si>
    <t>General Contractor Fee</t>
  </si>
  <si>
    <t>Construction Management</t>
  </si>
  <si>
    <t>Inspections &amp; Testing</t>
  </si>
  <si>
    <t>Geotechnical (Soil) Report</t>
  </si>
  <si>
    <t>Insurance (Builders Risk)</t>
  </si>
  <si>
    <t>Property Taxes During Construction</t>
  </si>
  <si>
    <t>Utilities During Construction</t>
  </si>
  <si>
    <t>Accounting &amp; Bookkeeping</t>
  </si>
  <si>
    <t>Value-Add CapEx</t>
  </si>
  <si>
    <t>Studio - Renovation</t>
  </si>
  <si>
    <t>1BR / 1BA - Renovation</t>
  </si>
  <si>
    <t>2BR / !BA (Copy) - Renovation</t>
  </si>
  <si>
    <t>SUBTOTAL RENOVATION</t>
  </si>
  <si>
    <t>SUBTOTAL SOFT COSTS</t>
  </si>
  <si>
    <t>TOTAL 48-UNIT MULTIFAMILY</t>
  </si>
  <si>
    <t>TOTAL HARD COSTS (incl. Contingency)</t>
  </si>
  <si>
    <t>TOTAL SOFT COSTS</t>
  </si>
  <si>
    <t>TOTAL VALUE-ADD RENOVATION</t>
  </si>
  <si>
    <t>Units</t>
  </si>
  <si>
    <t>Per Unit</t>
  </si>
  <si>
    <t>Rental</t>
  </si>
  <si>
    <t>Studio - Gross Rent</t>
  </si>
  <si>
    <t>1BR / 1BA - Gross Rent</t>
  </si>
  <si>
    <t>2BR / !BA (Copy) - Gross Rent</t>
  </si>
  <si>
    <t>Vacancy</t>
  </si>
  <si>
    <t>Studio - Vacancy Loss</t>
  </si>
  <si>
    <t>1BR / 1BA - Vacancy Loss</t>
  </si>
  <si>
    <t>2BR / !BA (Copy) - Vacancy Loss</t>
  </si>
  <si>
    <t>TOTAL PRE-SALE DEPOSITS</t>
  </si>
  <si>
    <t>TOTAL PRE-SALE BALANCES</t>
  </si>
  <si>
    <t>TOTAL POST-SALE REVENUE</t>
  </si>
  <si>
    <t>TOTAL MARKETING COSTS</t>
  </si>
  <si>
    <t>TOTAL RENTAL INCOME (GROSS)</t>
  </si>
  <si>
    <t>TOTAL VACANCY</t>
  </si>
  <si>
    <t>TOTAL OPERATOR REV-SHARE</t>
  </si>
  <si>
    <t>TOTAL INDEPENDENT REVENUE</t>
  </si>
  <si>
    <t>SUBTOTAL SALES</t>
  </si>
  <si>
    <t>SUBTOTAL RENTAL</t>
  </si>
  <si>
    <t>GRAND TOTAL REVENUE</t>
  </si>
  <si>
    <t>Expense</t>
  </si>
  <si>
    <t>Basis</t>
  </si>
  <si>
    <t>Growth Rate</t>
  </si>
  <si>
    <t>Input Amt</t>
  </si>
  <si>
    <t>Management Fee</t>
  </si>
  <si>
    <t>percent-egi</t>
  </si>
  <si>
    <t>Auto</t>
  </si>
  <si>
    <t>Annual Maintenance</t>
  </si>
  <si>
    <t>percent-gross-rent</t>
  </si>
  <si>
    <t>Payroll</t>
  </si>
  <si>
    <t>fixed</t>
  </si>
  <si>
    <t>Advertising &amp; Marketing</t>
  </si>
  <si>
    <t>General &amp; Administrative</t>
  </si>
  <si>
    <t>Utilities (Owner-Paid)</t>
  </si>
  <si>
    <t>per-sqm</t>
  </si>
  <si>
    <t>Repairs &amp; Maintenance</t>
  </si>
  <si>
    <t>Service Contracts</t>
  </si>
  <si>
    <t>Make Ready (Turnover)</t>
  </si>
  <si>
    <t>per-unit</t>
  </si>
  <si>
    <t>Property Taxes</t>
  </si>
  <si>
    <t>Insurance</t>
  </si>
  <si>
    <t>Reserve / Replacement Fund</t>
  </si>
  <si>
    <t>SUBTOTAL 48-UNIT MULTIFAMILY</t>
  </si>
  <si>
    <t>TOTAL OPERATING EXPENSES</t>
  </si>
  <si>
    <t>REVENUE</t>
  </si>
  <si>
    <t xml:space="preserve">  Sale Revenue</t>
  </si>
  <si>
    <t xml:space="preserve">  Rental Income (EGI)</t>
  </si>
  <si>
    <t>Total Revenue</t>
  </si>
  <si>
    <t xml:space="preserve">  Operating Expenses</t>
  </si>
  <si>
    <t>Net Operating Income</t>
  </si>
  <si>
    <t xml:space="preserve">  Interest Expense</t>
  </si>
  <si>
    <t xml:space="preserve">  Depreciation</t>
  </si>
  <si>
    <t>Pre-Tax Income</t>
  </si>
  <si>
    <t xml:space="preserve">  Tax Loss Carryforward</t>
  </si>
  <si>
    <t xml:space="preserve">  Taxable Income</t>
  </si>
  <si>
    <t xml:space="preserve">  Tax</t>
  </si>
  <si>
    <t>Net Income</t>
  </si>
  <si>
    <t>ASSETS</t>
  </si>
  <si>
    <t xml:space="preserve">  Property (Gross)</t>
  </si>
  <si>
    <t xml:space="preserve">  Accumulated Depreciation</t>
  </si>
  <si>
    <t xml:space="preserve">  Property (Net)</t>
  </si>
  <si>
    <t xml:space="preserve">  Cash</t>
  </si>
  <si>
    <t>Total Assets</t>
  </si>
  <si>
    <t>LIABILITIES</t>
  </si>
  <si>
    <t xml:space="preserve">  Acquisition Loan</t>
  </si>
  <si>
    <t xml:space="preserve">  New Loan</t>
  </si>
  <si>
    <t>Total Liabilities</t>
  </si>
  <si>
    <t>EQUITY</t>
  </si>
  <si>
    <t xml:space="preserve">  Invested Equity</t>
  </si>
  <si>
    <t xml:space="preserve">  Retained Earnings</t>
  </si>
  <si>
    <t>Total Equity</t>
  </si>
  <si>
    <t>Total L + E</t>
  </si>
  <si>
    <t>Check (Assets - L&amp;E)</t>
  </si>
  <si>
    <t>Stream / Month</t>
  </si>
  <si>
    <t>Waterfall distributions are modeled estimates. Actual distributions are governed by the applicable partnership or operating agreement.</t>
  </si>
  <si>
    <t>Date (XIRR)</t>
  </si>
  <si>
    <t>Unlevered (Project)</t>
  </si>
  <si>
    <t>Levered (Equity)</t>
  </si>
  <si>
    <t>GP</t>
  </si>
  <si>
    <t>LP (All Classes)</t>
  </si>
  <si>
    <t>LP: LP</t>
  </si>
  <si>
    <t>Reserve - Opening Balance</t>
  </si>
  <si>
    <t>-</t>
  </si>
  <si>
    <t>Reserve - Inflows (Withheld)</t>
  </si>
  <si>
    <t>Reserve - Outflows (Released)</t>
  </si>
  <si>
    <t>Reserve - Ending Balance</t>
  </si>
  <si>
    <t>RETURNS SUMMARY</t>
  </si>
  <si>
    <t>Stream</t>
  </si>
  <si>
    <t>Contribution</t>
  </si>
  <si>
    <t>Total Distribution</t>
  </si>
  <si>
    <t>IRR (XIRR)</t>
  </si>
  <si>
    <t>Equity Multiple</t>
  </si>
  <si>
    <t>WATERFALL CASCADE - DISTRIBUTION FLOW</t>
  </si>
  <si>
    <t>CAPITAL CONTRIBUTIONS</t>
  </si>
  <si>
    <t xml:space="preserve">  LP</t>
  </si>
  <si>
    <t xml:space="preserve">  GP</t>
  </si>
  <si>
    <t xml:space="preserve">  Total Contributions</t>
  </si>
  <si>
    <t>DISTRIBUTIONS</t>
  </si>
  <si>
    <t>Cash Available for Distribution</t>
  </si>
  <si>
    <t>CASH RESERVE</t>
  </si>
  <si>
    <t xml:space="preserve">  Reserve - Opening Balance</t>
  </si>
  <si>
    <t xml:space="preserve">  Reserve - Inflows (Withheld)</t>
  </si>
  <si>
    <t xml:space="preserve">  Reserve - Outflows (Released)</t>
  </si>
  <si>
    <t xml:space="preserve">  Reserve - Ending Balance</t>
  </si>
  <si>
    <t>Return of Capital</t>
  </si>
  <si>
    <t xml:space="preserve">  → LP</t>
  </si>
  <si>
    <t xml:space="preserve">  → GP</t>
  </si>
  <si>
    <t xml:space="preserve">  Remaining after Return of Capital</t>
  </si>
  <si>
    <t>Preferred Return</t>
  </si>
  <si>
    <t xml:space="preserve">  Remaining after Preferred Return</t>
  </si>
  <si>
    <t>GP Catch-up (Target 30% Profit Share)</t>
  </si>
  <si>
    <t xml:space="preserve">  Remaining after GP Catch-up (Target 30% Profit Share)</t>
  </si>
  <si>
    <t>Tier 1</t>
  </si>
  <si>
    <t>Total / Peak</t>
  </si>
  <si>
    <t>CONSTRUCTION LOAN</t>
  </si>
  <si>
    <t>Annual Rate</t>
  </si>
  <si>
    <t>Loan Draw</t>
  </si>
  <si>
    <t>Loan Balance (EOP)</t>
  </si>
  <si>
    <t>Interest Expense</t>
  </si>
  <si>
    <t>PERMANENT LOAN</t>
  </si>
  <si>
    <t>Loan Term (years)</t>
  </si>
  <si>
    <t>Ending Balance</t>
  </si>
  <si>
    <t xml:space="preserve">  Interest Portion</t>
  </si>
  <si>
    <t>Debt Service (P+I)</t>
  </si>
  <si>
    <t xml:space="preserve">  Principal Portion</t>
  </si>
  <si>
    <t>REFINANCE LOAN</t>
  </si>
  <si>
    <t>Origination Month</t>
  </si>
  <si>
    <t>FINANCING FEES</t>
  </si>
  <si>
    <t>Construction Loan Fees</t>
  </si>
  <si>
    <t>Permanent Loan Fees</t>
  </si>
  <si>
    <t>Refinance Loan Fees</t>
  </si>
  <si>
    <t>Total Financing Fees</t>
  </si>
  <si>
    <t>Category</t>
  </si>
  <si>
    <t>Parameter</t>
  </si>
  <si>
    <t>Value</t>
  </si>
  <si>
    <t>Unit</t>
  </si>
  <si>
    <t>Notes</t>
  </si>
  <si>
    <t>GENERAL PARAMETERS</t>
  </si>
  <si>
    <t>General</t>
  </si>
  <si>
    <t>Annual Rent Indexation</t>
  </si>
  <si>
    <t>%</t>
  </si>
  <si>
    <t>Annual OpEx Indexation</t>
  </si>
  <si>
    <t>Annual Construction Indexation</t>
  </si>
  <si>
    <t>Vacancy Rate</t>
  </si>
  <si>
    <t>Stabilized</t>
  </si>
  <si>
    <t>Total Project Months</t>
  </si>
  <si>
    <t>Months</t>
  </si>
  <si>
    <t>Construction End Month</t>
  </si>
  <si>
    <t>FINANCING - CONSTRUCTION LOAN</t>
  </si>
  <si>
    <t>Construction</t>
  </si>
  <si>
    <t>LTC/LTV</t>
  </si>
  <si>
    <t>Interest Rate</t>
  </si>
  <si>
    <t>Interest Capitalized</t>
  </si>
  <si>
    <t>Yes</t>
  </si>
  <si>
    <t>Funding Method</t>
  </si>
  <si>
    <t>pro-rata</t>
  </si>
  <si>
    <t>FINANCING - PERMANENT LOAN</t>
  </si>
  <si>
    <t>Permanent</t>
  </si>
  <si>
    <t>Loan Term</t>
  </si>
  <si>
    <t>Years</t>
  </si>
  <si>
    <t>LTV at Conversion</t>
  </si>
  <si>
    <t>Refinance Cap Rate</t>
  </si>
  <si>
    <t>Grace Period</t>
  </si>
  <si>
    <t>Interest-only</t>
  </si>
  <si>
    <t>WATERFALL STRUCTURE</t>
  </si>
  <si>
    <t>Waterfall</t>
  </si>
  <si>
    <t>Template Model</t>
  </si>
  <si>
    <t>Standard Institutional Tiered</t>
  </si>
  <si>
    <t>Target Metric</t>
  </si>
  <si>
    <t>Internal Rate of Return %</t>
  </si>
  <si>
    <t>Compounding Frequency</t>
  </si>
  <si>
    <t>annual</t>
  </si>
  <si>
    <t>GP Equity Co-Invest</t>
  </si>
  <si>
    <t>EXIT STRATEGY</t>
  </si>
  <si>
    <t>Exit</t>
  </si>
  <si>
    <t>Selling Costs</t>
  </si>
  <si>
    <t>ACQUISITION COSTS</t>
  </si>
  <si>
    <t>Acquisition</t>
  </si>
  <si>
    <t>$</t>
  </si>
  <si>
    <t>Start M1, 1 months</t>
  </si>
  <si>
    <t>BUILDING: 48-UNIT MULTIFAMILY</t>
  </si>
  <si>
    <t>Construction Start</t>
  </si>
  <si>
    <t>Construction Duration</t>
  </si>
  <si>
    <t>Total Gross Area</t>
  </si>
  <si>
    <t>sqf</t>
  </si>
  <si>
    <t>Status</t>
  </si>
  <si>
    <t>new</t>
  </si>
  <si>
    <t>Studio - Quantity</t>
  </si>
  <si>
    <t>Studio - Sellable Area</t>
  </si>
  <si>
    <t>sqf/unit</t>
  </si>
  <si>
    <t>Studio - Sale Price</t>
  </si>
  <si>
    <t>$/unit</t>
  </si>
  <si>
    <t>Studio - Monthly Rent</t>
  </si>
  <si>
    <t>1BR / 1BA - Quantity</t>
  </si>
  <si>
    <t>1BR / 1BA - Sellable Area</t>
  </si>
  <si>
    <t>1BR / 1BA - Sale Price</t>
  </si>
  <si>
    <t>1BR / 1BA - Monthly Rent</t>
  </si>
  <si>
    <t>2BR / !BA (Copy) - Quantity</t>
  </si>
  <si>
    <t>2BR / !BA (Copy) - Sellable Area</t>
  </si>
  <si>
    <t>2BR / !BA (Copy) - Sale Price</t>
  </si>
  <si>
    <t>2BR / !BA (Copy) - Monthly Rent</t>
  </si>
  <si>
    <t>Duration</t>
  </si>
  <si>
    <t>ACQ: Purchase Price</t>
  </si>
  <si>
    <t>ACQ: Purchase Tax</t>
  </si>
  <si>
    <t>ACQ: Closing Costs</t>
  </si>
  <si>
    <t>ACQ: Legal Fee</t>
  </si>
  <si>
    <t>ACQ: Broker Fee</t>
  </si>
  <si>
    <t>ACQ: Due Diligence</t>
  </si>
  <si>
    <t>HC: 48-unit multifamily - Main Building Construction</t>
  </si>
  <si>
    <t>HC: 48-unit multifamily - MEP - Mechanical, Electrical, Plumbing</t>
  </si>
  <si>
    <t>HC: 48-unit multifamily - Demolition</t>
  </si>
  <si>
    <t>HC: 48-unit multifamily - Connection Fees / Infrastructure</t>
  </si>
  <si>
    <t>HC: 48-unit multifamily - Landscaping &amp; Fences</t>
  </si>
  <si>
    <t>HC: 48-unit multifamily - Fit-out / Appliances</t>
  </si>
  <si>
    <t>HC: 48-unit multifamily - Amenities</t>
  </si>
  <si>
    <t>HC: 48-unit multifamily - Signage &amp; Branding</t>
  </si>
  <si>
    <t>HC: 48-unit multifamily - Contingency</t>
  </si>
  <si>
    <t>SC: 48-unit multifamily - Architect Fees</t>
  </si>
  <si>
    <t>SC: 48-unit multifamily - Engineering (Civil, Structural)</t>
  </si>
  <si>
    <t>SC: 48-unit multifamily - Permits &amp; Fees</t>
  </si>
  <si>
    <t>SC: 48-unit multifamily - Impact Fees</t>
  </si>
  <si>
    <t>SC: 48-unit multifamily - Development Fees</t>
  </si>
  <si>
    <t>SC: 48-unit multifamily - Legal Fees (Entity Setup, PPM)</t>
  </si>
  <si>
    <t>SC: 48-unit multifamily - General Contractor Fee</t>
  </si>
  <si>
    <t>SC: 48-unit multifamily - Construction Management</t>
  </si>
  <si>
    <t>SC: 48-unit multifamily - Inspections &amp; Testing</t>
  </si>
  <si>
    <t>SC: 48-unit multifamily - Geotechnical (Soil) Report</t>
  </si>
  <si>
    <t>SC: 48-unit multifamily - Insurance (Builders Risk)</t>
  </si>
  <si>
    <t>SC: 48-unit multifamily - Property Taxes During Construction</t>
  </si>
  <si>
    <t>SC: 48-unit multifamily - Utilities During Construction</t>
  </si>
  <si>
    <t>SC: 48-unit multifamily - Accounting &amp; Bookkeeping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</si>
</sst>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quot;x&quot;"/>
    <numFmt numFmtId="165" formatCode="0.0%"/>
    <numFmt numFmtId="166" formatCode="yyyy-mm-dd"/>
  </numFmts>
  <fonts count="23" x14ac:knownFonts="1">
    <font>
      <color theme="1"/>
      <family val="2"/>
      <scheme val="minor"/>
      <sz val="11"/>
      <name val="Calibri"/>
    </font>
    <font>
      <b/>
      <color rgb="FF0D1B2A"/>
      <sz val="20"/>
      <name val="Calibri"/>
    </font>
    <font>
      <i/>
      <color rgb="FF595959"/>
      <sz val="10"/>
      <name val="Calibri"/>
    </font>
    <font>
      <b/>
      <color rgb="FFFFFFFF"/>
      <sz val="12"/>
      <name val="Calibri"/>
    </font>
    <font>
      <b/>
      <color rgb="FF16A34A"/>
      <sz val="11"/>
      <name val="Calibri"/>
    </font>
    <font>
      <color rgb="FF595959"/>
      <sz val="10"/>
      <name val="Calibri"/>
    </font>
    <font>
      <b/>
      <sz val="10"/>
      <name val="Calibri"/>
    </font>
    <font>
      <i/>
      <color rgb="FF888888"/>
      <sz val="8"/>
    </font>
    <font>
      <i/>
      <color rgb="FF595959"/>
      <sz val="8"/>
      <name val="Calibri"/>
    </font>
    <font>
      <i/>
      <color rgb="999999"/>
      <sz val="8"/>
      <name val="Calibri"/>
    </font>
    <font>
      <b/>
      <color rgb="FF0D1B2A"/>
      <sz val="16"/>
      <name val="Calibri"/>
    </font>
    <font>
      <b/>
      <color rgb="FFFFFFFF"/>
      <sz val="10"/>
      <name val="Calibri"/>
    </font>
    <font>
      <sz val="10"/>
      <name val="Calibri"/>
    </font>
    <font>
      <b/>
      <color rgb="FFDC2626"/>
      <sz val="10"/>
      <name val="Calibri"/>
    </font>
    <font>
      <color rgb="FFDC2626"/>
      <sz val="10"/>
      <name val="Calibri"/>
    </font>
    <font>
      <color rgb="FF16A34A"/>
      <sz val="10"/>
      <name val="Calibri"/>
    </font>
    <font>
      <b/>
      <color rgb="FF16A34A"/>
      <sz val="10"/>
      <name val="Calibri"/>
    </font>
    <font>
      <b/>
      <sz val="11"/>
      <name val="Calibri"/>
    </font>
    <font>
      <b/>
      <sz val="11"/>
    </font>
    <font>
      <i/>
      <color rgb="FF888888"/>
    </font>
    <font>
      <b/>
      <color rgb="FF2E75B6"/>
      <sz val="10"/>
      <name val="Calibri"/>
    </font>
    <font>
      <b/>
      <color rgb="FF0D1B2A"/>
      <sz val="10"/>
      <name val="Calibri"/>
    </font>
    <font>
      <b/>
      <i/>
      <color rgb="FF8E44AD"/>
      <sz val="10"/>
      <name val="Calibri"/>
    </font>
  </fonts>
  <fills count="5">
    <fill>
      <patternFill patternType="none"/>
    </fill>
    <fill>
      <patternFill patternType="gray125"/>
    </fill>
    <fill>
      <patternFill patternType="solid">
        <fgColor rgb="FF0D1B2A"/>
      </patternFill>
    </fill>
    <fill>
      <patternFill patternType="solid">
        <fgColor rgb="FFF7F8FC"/>
      </patternFill>
    </fill>
    <fill>
      <patternFill patternType="solid">
        <fgColor rgb="FFF2F2F2"/>
      </patternFill>
    </fill>
  </fills>
  <borders count="6">
    <border>
      <left/>
      <right/>
      <top/>
      <bottom/>
      <diagonal/>
    </border>
    <border>
      <left/>
      <right/>
      <top/>
      <bottom style="medium">
        <color rgb="FF2E75B6"/>
      </bottom>
      <diagonal/>
    </border>
    <border>
      <left/>
      <right/>
      <top/>
      <bottom style="medium">
        <color rgb="FF16A34A"/>
      </bottom>
      <diagonal/>
    </border>
    <border>
      <left/>
      <right/>
      <top/>
      <bottom style="hair">
        <color rgb="FFD9D9D9"/>
      </bottom>
      <diagonal/>
    </border>
    <border>
      <left/>
      <right/>
      <top style="thin">
        <color rgb="FFD9D9D9"/>
      </top>
      <bottom style="double">
        <color rgb="FF0D1B2A"/>
      </bottom>
      <diagonal/>
    </border>
    <border>
      <left/>
      <right/>
      <top style="thin"/>
      <bottom style="double"/>
      <diagonal/>
    </border>
  </borders>
  <cellStyleXfs count="1">
    <xf numFmtId="0" fontId="0" fillId="0" borderId="0"/>
  </cellStyleXfs>
  <cellXfs count="75">
    <xf numFmtId="0" fontId="0" fillId="0" borderId="0" xfId="0"/>
    <xf numFmtId="0" fontId="1" fillId="0" borderId="0" xfId="0" applyFont="1" applyAlignment="1">
      <alignment vertical="center"/>
    </xf>
    <xf numFmtId="0" fontId="0" fillId="0" borderId="1" xfId="0" applyBorder="1"/>
    <xf numFmtId="0" fontId="2" fillId="0" borderId="1" xfId="0" applyFont="1" applyBorder="1"/>
    <xf numFmtId="0" fontId="3" fillId="2" borderId="0" xfId="0" applyFont="1" applyFill="1"/>
    <xf numFmtId="0" fontId="0" fillId="2" borderId="0" xfId="0" applyFill="1"/>
    <xf numFmtId="0" fontId="2" fillId="0" borderId="0" xfId="0" applyFont="1"/>
    <xf numFmtId="1" fontId="4" fillId="0" borderId="2" xfId="0" applyNumberFormat="1" applyFont="1" applyBorder="1" applyAlignment="1">
      <alignment horizontal="right"/>
    </xf>
    <xf numFmtId="0" fontId="0" fillId="0" borderId="3" xfId="0" applyBorder="1"/>
    <xf numFmtId="0" fontId="5" fillId="0" borderId="3" xfId="0" applyFont="1" applyBorder="1"/>
    <xf numFmtId="10" fontId="6" fillId="0" borderId="3" xfId="0" applyNumberFormat="1" applyFont="1" applyBorder="1" applyAlignment="1">
      <alignment horizontal="right"/>
    </xf>
    <xf numFmtId="0" fontId="3" fillId="2" borderId="3" xfId="0" applyFont="1" applyFill="1" applyBorder="1"/>
    <xf numFmtId="0" fontId="0" fillId="2" borderId="3" xfId="0" applyFill="1" applyBorder="1"/>
    <xf numFmtId="3" fontId="6" fillId="0" borderId="3" xfId="0" applyNumberFormat="1" applyFont="1" applyBorder="1" applyAlignment="1">
      <alignment horizontal="right"/>
    </xf>
    <xf numFmtId="164" fontId="6" fillId="0" borderId="3" xfId="0" applyNumberFormat="1" applyFont="1" applyBorder="1" applyAlignment="1">
      <alignment horizontal="right"/>
    </xf>
    <xf numFmtId="0" fontId="7" fillId="0" borderId="3" xfId="0" applyFont="1" applyBorder="1"/>
    <xf numFmtId="0" fontId="5" fillId="0" borderId="0" xfId="0" applyFont="1"/>
    <xf numFmtId="3" fontId="6" fillId="0" borderId="0" xfId="0" applyNumberFormat="1" applyFont="1" applyAlignment="1">
      <alignment horizontal="right"/>
    </xf>
    <xf numFmtId="165" fontId="6" fillId="0" borderId="0" xfId="0" applyNumberFormat="1" applyFont="1" applyAlignment="1">
      <alignment horizontal="right"/>
    </xf>
    <xf numFmtId="10" fontId="6" fillId="0" borderId="0" xfId="0" applyNumberFormat="1" applyFont="1" applyAlignment="1">
      <alignment horizontal="right"/>
    </xf>
    <xf numFmtId="164" fontId="6" fillId="0" borderId="0" xfId="0" applyNumberFormat="1" applyFont="1" applyAlignment="1">
      <alignment horizontal="right"/>
    </xf>
    <xf numFmtId="0" fontId="8" fillId="0" borderId="0" xfId="0" applyFont="1" applyAlignment="1">
      <alignment horizontal="center"/>
    </xf>
    <xf numFmtId="0" fontId="9" fillId="0" borderId="0" xfId="0" applyFont="1" applyAlignment="1">
      <alignment vertical="top" wrapText="1"/>
    </xf>
    <xf numFmtId="0" fontId="10" fillId="0" borderId="0" xfId="0" applyFont="1"/>
    <xf numFmtId="0" fontId="11" fillId="2" borderId="0" xfId="0" applyFont="1" applyFill="1" applyAlignment="1">
      <alignment horizontal="left"/>
    </xf>
    <xf numFmtId="0" fontId="11" fillId="2" borderId="0" xfId="0" applyFont="1" applyFill="1" applyAlignment="1">
      <alignment horizontal="right"/>
    </xf>
    <xf numFmtId="0" fontId="0" fillId="3" borderId="3" xfId="0" applyFill="1" applyBorder="1"/>
    <xf numFmtId="0" fontId="12" fillId="3" borderId="3" xfId="0" applyFont="1" applyFill="1" applyBorder="1"/>
    <xf numFmtId="1" fontId="12" fillId="3" borderId="3" xfId="0" applyNumberFormat="1" applyFont="1" applyFill="1" applyBorder="1" applyAlignment="1">
      <alignment horizontal="right"/>
    </xf>
    <xf numFmtId="3" fontId="12" fillId="3" borderId="3" xfId="0" applyNumberFormat="1" applyFont="1" applyFill="1" applyBorder="1"/>
    <xf numFmtId="3" fontId="5" fillId="3" borderId="3" xfId="0" applyNumberFormat="1" applyFont="1" applyFill="1" applyBorder="1"/>
    <xf numFmtId="3" fontId="13" fillId="3" borderId="3" xfId="0" applyNumberFormat="1" applyFont="1" applyFill="1" applyBorder="1"/>
    <xf numFmtId="0" fontId="12" fillId="0" borderId="3" xfId="0" applyFont="1" applyBorder="1"/>
    <xf numFmtId="1" fontId="12" fillId="0" borderId="3" xfId="0" applyNumberFormat="1" applyFont="1" applyBorder="1" applyAlignment="1">
      <alignment horizontal="right"/>
    </xf>
    <xf numFmtId="3" fontId="12" fillId="0" borderId="3" xfId="0" applyNumberFormat="1" applyFont="1" applyBorder="1"/>
    <xf numFmtId="3" fontId="5" fillId="0" borderId="3" xfId="0" applyNumberFormat="1" applyFont="1" applyBorder="1"/>
    <xf numFmtId="3" fontId="13" fillId="0" borderId="3" xfId="0" applyNumberFormat="1" applyFont="1" applyBorder="1"/>
    <xf numFmtId="3" fontId="14" fillId="3" borderId="3" xfId="0" applyNumberFormat="1" applyFont="1" applyFill="1" applyBorder="1"/>
    <xf numFmtId="3" fontId="15" fillId="3" borderId="3" xfId="0" applyNumberFormat="1" applyFont="1" applyFill="1" applyBorder="1"/>
    <xf numFmtId="0" fontId="11" fillId="2" borderId="0" xfId="0" applyFont="1" applyFill="1"/>
    <xf numFmtId="3" fontId="16" fillId="0" borderId="3" xfId="0" applyNumberFormat="1" applyFont="1" applyBorder="1"/>
    <xf numFmtId="0" fontId="11" fillId="2" borderId="0" xfId="0" applyFont="1" applyFill="1" applyAlignment="1">
      <alignment horizontal="center" vertical="center" wrapText="1"/>
    </xf>
    <xf numFmtId="0" fontId="17" fillId="4" borderId="0" xfId="0" applyFont="1" applyFill="1"/>
    <xf numFmtId="3" fontId="0" fillId="0" borderId="0" xfId="0" applyNumberFormat="1"/>
    <xf numFmtId="0" fontId="0" fillId="3" borderId="0" xfId="0" applyFill="1"/>
    <xf numFmtId="3" fontId="0" fillId="3" borderId="0" xfId="0" applyNumberFormat="1" applyFill="1"/>
    <xf numFmtId="0" fontId="6" fillId="0" borderId="4" xfId="0" applyFont="1" applyBorder="1"/>
    <xf numFmtId="3" fontId="6" fillId="0" borderId="4" xfId="0" applyNumberFormat="1" applyFont="1" applyBorder="1"/>
    <xf numFmtId="165" fontId="0" fillId="3" borderId="0" xfId="0" applyNumberFormat="1" applyFill="1"/>
    <xf numFmtId="165" fontId="0" fillId="0" borderId="0" xfId="0" applyNumberFormat="1"/>
    <xf numFmtId="0" fontId="18" fillId="4" borderId="5" xfId="0" applyFont="1" applyFill="1" applyBorder="1"/>
    <xf numFmtId="3" fontId="18" fillId="4" borderId="5" xfId="0" applyNumberFormat="1" applyFont="1" applyFill="1" applyBorder="1"/>
    <xf numFmtId="0" fontId="17" fillId="0" borderId="4" xfId="0" applyFont="1" applyBorder="1"/>
    <xf numFmtId="3" fontId="17" fillId="0" borderId="4" xfId="0" applyNumberFormat="1" applyFont="1" applyBorder="1"/>
    <xf numFmtId="0" fontId="19" fillId="3" borderId="0" xfId="0" applyFont="1" applyFill="1"/>
    <xf numFmtId="0" fontId="19" fillId="0" borderId="0" xfId="0" applyFont="1"/>
    <xf numFmtId="10" fontId="19" fillId="3" borderId="0" xfId="0" applyNumberFormat="1" applyFont="1" applyFill="1"/>
    <xf numFmtId="10" fontId="19" fillId="0" borderId="0" xfId="0" applyNumberFormat="1" applyFont="1"/>
    <xf numFmtId="0" fontId="9" fillId="0" borderId="0" xfId="0" applyFont="1"/>
    <xf numFmtId="166" fontId="0" fillId="0" borderId="0" xfId="0" applyNumberFormat="1"/>
    <xf numFmtId="0" fontId="6" fillId="3" borderId="0" xfId="0" applyFont="1" applyFill="1"/>
    <xf numFmtId="3" fontId="6" fillId="3" borderId="0" xfId="0" applyNumberFormat="1" applyFont="1" applyFill="1"/>
    <xf numFmtId="0" fontId="6" fillId="0" borderId="0" xfId="0" applyFont="1"/>
    <xf numFmtId="3" fontId="6" fillId="0" borderId="0" xfId="0" applyNumberFormat="1" applyFont="1"/>
    <xf numFmtId="0" fontId="0" fillId="0" borderId="0" xfId="0" applyAlignment="1">
      <alignment horizontal="center"/>
    </xf>
    <xf numFmtId="0" fontId="0" fillId="3" borderId="0" xfId="0" applyFill="1" applyAlignment="1">
      <alignment horizontal="center"/>
    </xf>
    <xf numFmtId="10" fontId="0" fillId="3" borderId="0" xfId="0" applyNumberFormat="1" applyFill="1"/>
    <xf numFmtId="164" fontId="0" fillId="3" borderId="0" xfId="0" applyNumberFormat="1" applyFill="1"/>
    <xf numFmtId="10" fontId="0" fillId="0" borderId="0" xfId="0" applyNumberFormat="1"/>
    <xf numFmtId="164" fontId="0" fillId="0" borderId="0" xfId="0" applyNumberFormat="1"/>
    <xf numFmtId="0" fontId="20" fillId="0" borderId="0" xfId="0" applyFont="1"/>
    <xf numFmtId="3" fontId="20" fillId="0" borderId="0" xfId="0" applyNumberFormat="1" applyFont="1"/>
    <xf numFmtId="0" fontId="6" fillId="0" borderId="4" xfId="0" applyFont="1" applyBorder="1" applyAlignment="1">
      <alignment horizontal="center"/>
    </xf>
    <xf numFmtId="0" fontId="21" fillId="4" borderId="0" xfId="0" applyFont="1" applyFill="1"/>
    <xf numFmtId="0" fontId="22" fillId="4"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F31"/>
  <sheetViews>
    <sheetView workbookViewId="0" showGridLines="0"/>
  </sheetViews>
  <sheetFormatPr defaultRowHeight="15" outlineLevelRow="0" outlineLevelCol="0" x14ac:dyDescent="55"/>
  <cols>
    <col min="1" max="1" width="3" customWidth="1"/>
    <col min="2" max="2" width="30" customWidth="1"/>
    <col min="3" max="3" width="18" customWidth="1"/>
    <col min="4" max="4" width="5" customWidth="1"/>
    <col min="5" max="5" width="30" customWidth="1"/>
    <col min="6" max="6" width="18" customWidth="1"/>
    <col min="7" max="7" width="3" customWidth="1"/>
  </cols>
  <sheetData>
    <row r="2" spans="2:6" x14ac:dyDescent="0.25">
      <c r="B2" s="1" t="s">
        <v>0</v>
      </c>
      <c r="C2" s="1"/>
      <c r="D2" s="1"/>
      <c r="E2" s="1"/>
      <c r="F2" s="1"/>
    </row>
    <row r="3" spans="2:6" s="2" customFormat="1" x14ac:dyDescent="0.25">
      <c r="B3" s="3" t="s">
        <v>1</v>
      </c>
      <c r="C3" s="3"/>
      <c r="D3" s="3"/>
      <c r="E3" s="3"/>
      <c r="F3" s="3"/>
    </row>
    <row r="5" spans="2:6" x14ac:dyDescent="0.25">
      <c r="B5" s="4" t="s">
        <v>2</v>
      </c>
      <c r="C5" s="5"/>
      <c r="E5" s="6" t="s">
        <v>3</v>
      </c>
      <c r="F5" s="7">
        <v>6</v>
      </c>
    </row>
    <row r="6" spans="2:6" s="8" customFormat="1" x14ac:dyDescent="0.25">
      <c r="B6" s="9" t="s">
        <v>4</v>
      </c>
      <c r="C6" s="10">
        <f>(1+IRR('Monthly'!C70:CH70))^12-1</f>
      </c>
      <c r="E6" s="11" t="s">
        <v>5</v>
      </c>
      <c r="F6" s="12"/>
    </row>
    <row r="7" spans="2:6" s="8" customFormat="1" x14ac:dyDescent="0.25">
      <c r="B7" s="9" t="s">
        <v>6</v>
      </c>
      <c r="C7" s="10">
        <f>(1+IRR('Monthly'!C71:CH71))^12-1</f>
      </c>
      <c r="E7" s="9" t="s">
        <v>7</v>
      </c>
      <c r="F7" s="13">
        <f>IFERROR(INDEX('Yearly'!C29:I29,F5),665816.3722451947)</f>
      </c>
    </row>
    <row r="8" spans="2:6" s="8" customFormat="1" x14ac:dyDescent="0.25">
      <c r="B8" s="9" t="s">
        <v>8</v>
      </c>
      <c r="C8" s="14">
        <f>IF(ABS(MIN('Monthly'!C72:CH72))&lt;&gt;0, (ABS(MIN('Monthly'!C72:CH72))+SUM('Monthly'!C70:CH70))/ABS(MIN('Monthly'!C72:CH72)), 0)</f>
      </c>
      <c r="E8" s="9" t="s">
        <v>9</v>
      </c>
      <c r="F8" s="13">
        <f>IFERROR(ABS(INDEX('Yearly'!C50:I50,F5)),527845.829527442)</f>
      </c>
    </row>
    <row r="9" spans="2:6" s="8" customFormat="1" x14ac:dyDescent="0.25">
      <c r="B9" s="9" t="s">
        <v>10</v>
      </c>
      <c r="C9" s="10">
        <f>IF(C19&lt;&gt;0, F7/C19, 0)</f>
      </c>
      <c r="E9" s="9" t="s">
        <v>11</v>
      </c>
      <c r="F9" s="13">
        <f>IFERROR(INDEX('Yearly'!C51:I51,F5),137970.54271775275)</f>
      </c>
    </row>
    <row r="10" spans="2:6" s="8" customFormat="1" x14ac:dyDescent="0.25">
      <c r="B10" s="9" t="s">
        <v>12</v>
      </c>
      <c r="C10" s="10">
        <f>IF(C24&lt;&gt;0, (F7-F8)/C24, 0)</f>
      </c>
      <c r="E10" s="9" t="s">
        <v>13</v>
      </c>
      <c r="F10" s="13">
        <f>IFERROR(ABS(INDEX('Yearly'!C28:I28,F5)),305627.15804756834)</f>
      </c>
    </row>
    <row r="11" spans="2:5" s="8" customFormat="1" x14ac:dyDescent="0.25">
      <c r="B11" s="9" t="s">
        <v>14</v>
      </c>
      <c r="C11" s="10">
        <f>IF(C19&lt;&gt;0, SUM('Monthly'!C71:CH71)/C19, 0)</f>
      </c>
      <c r="E11" s="15" t="s">
        <v>15</v>
      </c>
    </row>
    <row r="12" spans="2:6" s="8" customFormat="1" x14ac:dyDescent="0.25">
      <c r="B12" s="9" t="s">
        <v>16</v>
      </c>
      <c r="C12" s="14">
        <f>IF(F8&lt;&gt;0, F7/F8, 0)</f>
      </c>
      <c r="E12" s="11" t="s">
        <v>17</v>
      </c>
      <c r="F12" s="12"/>
    </row>
    <row r="13" spans="5:6" x14ac:dyDescent="0.25">
      <c r="E13" s="16" t="s">
        <v>18</v>
      </c>
      <c r="F13" s="17">
        <v>7</v>
      </c>
    </row>
    <row r="14" spans="2:6" x14ac:dyDescent="0.25">
      <c r="B14" s="4" t="s">
        <v>19</v>
      </c>
      <c r="C14" s="5"/>
      <c r="E14" s="16" t="s">
        <v>20</v>
      </c>
      <c r="F14" s="18">
        <v>0.0525</v>
      </c>
    </row>
    <row r="15" spans="2:6" s="8" customFormat="1" x14ac:dyDescent="0.25">
      <c r="B15" s="9" t="s">
        <v>21</v>
      </c>
      <c r="C15" s="13">
        <f>'Monthly'!B3</f>
      </c>
      <c r="E15" s="9" t="s">
        <v>22</v>
      </c>
      <c r="F15" s="13">
        <v>699121.2590101867</v>
      </c>
    </row>
    <row r="16" spans="2:6" s="8" customFormat="1" x14ac:dyDescent="0.25">
      <c r="B16" s="9" t="s">
        <v>23</v>
      </c>
      <c r="C16" s="13">
        <f>'Monthly'!B4</f>
      </c>
      <c r="E16" s="9" t="s">
        <v>24</v>
      </c>
      <c r="F16" s="13">
        <f>'Monthly'!CH64</f>
      </c>
    </row>
    <row r="17" spans="2:6" s="8" customFormat="1" x14ac:dyDescent="0.25">
      <c r="B17" s="9" t="s">
        <v>25</v>
      </c>
      <c r="C17" s="13">
        <f>'Monthly'!B5</f>
      </c>
      <c r="E17" s="9" t="s">
        <v>26</v>
      </c>
      <c r="F17" s="13">
        <f>'Monthly'!CH65</f>
      </c>
    </row>
    <row r="18" spans="2:6" s="8" customFormat="1" x14ac:dyDescent="0.25">
      <c r="B18" s="9" t="s">
        <v>27</v>
      </c>
      <c r="C18" s="13">
        <f>'Monthly'!B6</f>
      </c>
      <c r="E18" s="9" t="s">
        <v>28</v>
      </c>
      <c r="F18" s="13">
        <f>'Monthly'!CH66</f>
      </c>
    </row>
    <row r="19" spans="2:6" s="8" customFormat="1" x14ac:dyDescent="0.25">
      <c r="B19" s="9" t="s">
        <v>29</v>
      </c>
      <c r="C19" s="13">
        <f>'Monthly'!B10</f>
      </c>
      <c r="E19" s="9" t="s">
        <v>30</v>
      </c>
      <c r="F19" s="13">
        <f>F16-F17-F18</f>
      </c>
    </row>
    <row r="21" spans="2:6" s="8" customFormat="1" x14ac:dyDescent="0.25">
      <c r="B21" s="9" t="s">
        <v>31</v>
      </c>
      <c r="C21" s="13">
        <v>13975040.554241072</v>
      </c>
      <c r="E21" s="11" t="s">
        <v>32</v>
      </c>
      <c r="F21" s="12"/>
    </row>
    <row r="22" spans="2:6" s="8" customFormat="1" x14ac:dyDescent="0.25">
      <c r="B22" s="9" t="s">
        <v>33</v>
      </c>
      <c r="C22" s="13">
        <v>528188.1714285724</v>
      </c>
      <c r="E22" s="9" t="s">
        <v>34</v>
      </c>
      <c r="F22" s="10">
        <f>'Waterfall'!D20</f>
      </c>
    </row>
    <row r="23" spans="2:6" s="8" customFormat="1" x14ac:dyDescent="0.25">
      <c r="B23" s="9" t="s">
        <v>35</v>
      </c>
      <c r="C23" s="13">
        <f>SUM('Monthly'!C35:CH35)</f>
      </c>
      <c r="E23" s="9" t="s">
        <v>36</v>
      </c>
      <c r="F23" s="14">
        <f>'Waterfall'!E20</f>
      </c>
    </row>
    <row r="24" spans="2:3" s="8" customFormat="1" x14ac:dyDescent="0.25">
      <c r="B24" s="9" t="s">
        <v>37</v>
      </c>
      <c r="C24" s="13">
        <f>ABS(MIN('Monthly'!C72:CH72))</f>
      </c>
    </row>
    <row r="25" spans="5:6" x14ac:dyDescent="0.25">
      <c r="E25" s="16" t="s">
        <v>38</v>
      </c>
      <c r="F25" s="19">
        <f>'Waterfall'!D18</f>
      </c>
    </row>
    <row r="26" spans="5:6" x14ac:dyDescent="0.25">
      <c r="E26" s="16" t="s">
        <v>39</v>
      </c>
      <c r="F26" s="20">
        <f>'Waterfall'!E18</f>
      </c>
    </row>
    <row r="29" spans="2:6" x14ac:dyDescent="0.25">
      <c r="B29" s="21" t="s">
        <v>40</v>
      </c>
      <c r="C29" s="21"/>
      <c r="D29" s="21"/>
      <c r="E29" s="21"/>
      <c r="F29" s="21"/>
    </row>
    <row r="31" spans="2:6" x14ac:dyDescent="0.25">
      <c r="B31" s="22" t="s">
        <v>41</v>
      </c>
      <c r="C31" s="22"/>
      <c r="D31" s="22"/>
      <c r="E31" s="22"/>
      <c r="F31" s="22"/>
    </row>
  </sheetData>
  <mergeCells count="4">
    <mergeCell ref="B2:F2"/>
    <mergeCell ref="B3:F3"/>
    <mergeCell ref="B29:F29"/>
    <mergeCell ref="B31:F31"/>
  </mergeCells>
  <pageMargins left="0.7" right="0.7" top="0.75" bottom="0.75" header="0.3" footer="0.3"/>
  <pageSetup paperSize="9"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I17"/>
  <sheetViews>
    <sheetView workbookViewId="0" showGridLines="0">
      <pane xSplit="1" ySplit="1" topLeftCell="B2" activePane="bottomRight" state="frozen"/>
      <selection pane="bottomRight"/>
    </sheetView>
  </sheetViews>
  <sheetFormatPr defaultRowHeight="15" outlineLevelRow="0" outlineLevelCol="0" x14ac:dyDescent="55"/>
  <cols>
    <col min="1" max="1" width="30" customWidth="1"/>
    <col min="2" max="9" width="16" customWidth="1"/>
  </cols>
  <sheetData>
    <row r="1" ht="28" customHeight="1" spans="1:9" s="41" customFormat="1" x14ac:dyDescent="0.25">
      <c r="A1" s="41" t="s">
        <v>67</v>
      </c>
      <c r="B1" s="41" t="s">
        <v>68</v>
      </c>
      <c r="C1" s="41" t="s">
        <v>69</v>
      </c>
      <c r="D1" s="41" t="s">
        <v>70</v>
      </c>
      <c r="E1" s="41" t="s">
        <v>71</v>
      </c>
      <c r="F1" s="41" t="s">
        <v>72</v>
      </c>
      <c r="G1" s="41" t="s">
        <v>73</v>
      </c>
      <c r="H1" s="41" t="s">
        <v>74</v>
      </c>
      <c r="I1" s="41" t="s">
        <v>75</v>
      </c>
    </row>
    <row r="2" spans="1:1" s="42" customFormat="1" x14ac:dyDescent="0.25">
      <c r="A2" s="42" t="s">
        <v>348</v>
      </c>
    </row>
    <row r="3" spans="1:9" x14ac:dyDescent="0.25">
      <c r="A3" t="s">
        <v>349</v>
      </c>
      <c r="B3" s="43">
        <f>SUM(C3:I3)</f>
      </c>
      <c r="C3" s="43">
        <f>'Yearly'!C17</f>
      </c>
      <c r="D3" s="43">
        <f>'Yearly'!D17</f>
      </c>
      <c r="E3" s="43">
        <f>'Yearly'!E17</f>
      </c>
      <c r="F3" s="43">
        <f>'Yearly'!F17</f>
      </c>
      <c r="G3" s="43">
        <f>'Yearly'!G17</f>
      </c>
      <c r="H3" s="43">
        <f>'Yearly'!H17</f>
      </c>
      <c r="I3" s="43">
        <f>'Yearly'!I17</f>
      </c>
    </row>
    <row r="4" spans="1:9" s="44" customFormat="1" x14ac:dyDescent="0.25">
      <c r="A4" s="44" t="s">
        <v>350</v>
      </c>
      <c r="B4" s="45">
        <f>SUM(C4:I4)</f>
      </c>
      <c r="C4" s="45">
        <f>'Yearly'!C22</f>
      </c>
      <c r="D4" s="45">
        <f>'Yearly'!D22</f>
      </c>
      <c r="E4" s="45">
        <f>'Yearly'!E22</f>
      </c>
      <c r="F4" s="45">
        <f>'Yearly'!F22</f>
      </c>
      <c r="G4" s="45">
        <f>'Yearly'!G22</f>
      </c>
      <c r="H4" s="45">
        <f>'Yearly'!H22</f>
      </c>
      <c r="I4" s="45">
        <f>'Yearly'!I22</f>
      </c>
    </row>
    <row r="5" spans="1:9" s="46" customFormat="1" x14ac:dyDescent="0.25">
      <c r="A5" s="46" t="s">
        <v>351</v>
      </c>
      <c r="B5" s="47">
        <f>SUM(C5:I5)</f>
      </c>
      <c r="C5" s="47">
        <f>'Yearly'!C25</f>
      </c>
      <c r="D5" s="47">
        <f>'Yearly'!D25</f>
      </c>
      <c r="E5" s="47">
        <f>'Yearly'!E25</f>
      </c>
      <c r="F5" s="47">
        <f>'Yearly'!F25</f>
      </c>
      <c r="G5" s="47">
        <f>'Yearly'!G25</f>
      </c>
      <c r="H5" s="47">
        <f>'Yearly'!H25</f>
      </c>
      <c r="I5" s="47">
        <f>'Yearly'!I25</f>
      </c>
    </row>
    <row r="7" spans="1:9" x14ac:dyDescent="0.25">
      <c r="A7" t="s">
        <v>352</v>
      </c>
      <c r="B7" s="43">
        <f>SUM(C7:I7)</f>
      </c>
      <c r="C7" s="43">
        <f>'Yearly'!C28</f>
      </c>
      <c r="D7" s="43">
        <f>'Yearly'!D28</f>
      </c>
      <c r="E7" s="43">
        <f>'Yearly'!E28</f>
      </c>
      <c r="F7" s="43">
        <f>'Yearly'!F28</f>
      </c>
      <c r="G7" s="43">
        <f>'Yearly'!G28</f>
      </c>
      <c r="H7" s="43">
        <f>'Yearly'!H28</f>
      </c>
      <c r="I7" s="43">
        <f>'Yearly'!I28</f>
      </c>
    </row>
    <row r="8" spans="1:9" s="46" customFormat="1" x14ac:dyDescent="0.25">
      <c r="A8" s="46" t="s">
        <v>353</v>
      </c>
      <c r="B8" s="47">
        <f>SUM(C8:I8)</f>
      </c>
      <c r="C8" s="47">
        <f>'Yearly'!C29</f>
      </c>
      <c r="D8" s="47">
        <f>'Yearly'!D29</f>
      </c>
      <c r="E8" s="47">
        <f>'Yearly'!E29</f>
      </c>
      <c r="F8" s="47">
        <f>'Yearly'!F29</f>
      </c>
      <c r="G8" s="47">
        <f>'Yearly'!G29</f>
      </c>
      <c r="H8" s="47">
        <f>'Yearly'!H29</f>
      </c>
      <c r="I8" s="47">
        <f>'Yearly'!I29</f>
      </c>
    </row>
    <row r="10" spans="1:9" s="44" customFormat="1" x14ac:dyDescent="0.25">
      <c r="A10" s="44" t="s">
        <v>354</v>
      </c>
      <c r="B10" s="45">
        <f>SUM(C10:I10)</f>
      </c>
      <c r="C10" s="45">
        <f>'Yearly'!C35</f>
      </c>
      <c r="D10" s="45">
        <f>'Yearly'!D35</f>
      </c>
      <c r="E10" s="45">
        <f>'Yearly'!E35</f>
      </c>
      <c r="F10" s="45">
        <f>'Yearly'!F35</f>
      </c>
      <c r="G10" s="45">
        <f>'Yearly'!G35</f>
      </c>
      <c r="H10" s="45">
        <f>'Yearly'!H35</f>
      </c>
      <c r="I10" s="45">
        <f>'Yearly'!I35</f>
      </c>
    </row>
    <row r="11" spans="1:9" x14ac:dyDescent="0.25">
      <c r="A11" t="s">
        <v>355</v>
      </c>
      <c r="B11" s="43">
        <f>SUM(C11:I11)</f>
      </c>
      <c r="C11" s="43">
        <v>0</v>
      </c>
      <c r="D11" s="43">
        <v>0</v>
      </c>
      <c r="E11" s="43">
        <v>0</v>
      </c>
      <c r="F11" s="43">
        <v>0</v>
      </c>
      <c r="G11" s="43">
        <v>0</v>
      </c>
      <c r="H11" s="43">
        <v>0</v>
      </c>
      <c r="I11" s="43">
        <v>0</v>
      </c>
    </row>
    <row r="12" spans="1:9" s="46" customFormat="1" x14ac:dyDescent="0.25">
      <c r="A12" s="46" t="s">
        <v>356</v>
      </c>
      <c r="B12" s="47">
        <f>SUM(C12:I12)</f>
      </c>
      <c r="C12" s="47">
        <f>C8+C10+C11</f>
      </c>
      <c r="D12" s="47">
        <f>D8+D10+D11</f>
      </c>
      <c r="E12" s="47">
        <f>E8+E10+E11</f>
      </c>
      <c r="F12" s="47">
        <f>F8+F10+F11</f>
      </c>
      <c r="G12" s="47">
        <f>G8+G10+G11</f>
      </c>
      <c r="H12" s="47">
        <f>H8+H10+H11</f>
      </c>
      <c r="I12" s="47">
        <f>I8+I10+I11</f>
      </c>
    </row>
    <row r="14" spans="1:9" s="44" customFormat="1" x14ac:dyDescent="0.25">
      <c r="A14" s="44" t="s">
        <v>357</v>
      </c>
      <c r="B14" s="45">
        <f>SUM(C14:I14)</f>
      </c>
      <c r="C14" s="45">
        <v>0</v>
      </c>
      <c r="D14" s="45">
        <v>-203805.02058783016</v>
      </c>
      <c r="E14" s="45">
        <v>-198915.03238915908</v>
      </c>
      <c r="F14" s="45">
        <v>-33669.62512804236</v>
      </c>
      <c r="G14" s="45">
        <v>0</v>
      </c>
      <c r="H14" s="45">
        <v>0</v>
      </c>
      <c r="I14" s="45">
        <v>0</v>
      </c>
    </row>
    <row r="15" spans="1:9" x14ac:dyDescent="0.25">
      <c r="A15" t="s">
        <v>358</v>
      </c>
      <c r="B15" s="43">
        <f>SUM(C15:I15)</f>
      </c>
      <c r="C15" s="43">
        <v>0</v>
      </c>
      <c r="D15" s="43">
        <v>0</v>
      </c>
      <c r="E15" s="43">
        <v>0</v>
      </c>
      <c r="F15" s="43">
        <v>157584.2166763029</v>
      </c>
      <c r="G15" s="43">
        <v>218266.3875895255</v>
      </c>
      <c r="H15" s="43">
        <v>246325.01834621275</v>
      </c>
      <c r="I15" s="43">
        <v>275473.6587882776</v>
      </c>
    </row>
    <row r="16" spans="1:9" s="44" customFormat="1" x14ac:dyDescent="0.25">
      <c r="A16" s="44" t="s">
        <v>359</v>
      </c>
      <c r="B16" s="45">
        <f>SUM(C16:I16)</f>
      </c>
      <c r="C16" s="45">
        <v>0</v>
      </c>
      <c r="D16" s="45">
        <v>0</v>
      </c>
      <c r="E16" s="45">
        <v>0</v>
      </c>
      <c r="F16" s="45">
        <v>0</v>
      </c>
      <c r="G16" s="45">
        <v>0</v>
      </c>
      <c r="H16" s="45">
        <v>0</v>
      </c>
      <c r="I16" s="45">
        <v>0</v>
      </c>
    </row>
    <row r="17" spans="1:9" s="46" customFormat="1" x14ac:dyDescent="0.25">
      <c r="A17" s="46" t="s">
        <v>360</v>
      </c>
      <c r="B17" s="47">
        <f>SUM(C17:I17)</f>
      </c>
      <c r="C17" s="47">
        <f>C12-C16</f>
      </c>
      <c r="D17" s="47">
        <f>D12-D16</f>
      </c>
      <c r="E17" s="47">
        <f>E12-E16</f>
      </c>
      <c r="F17" s="47">
        <f>F12-F16</f>
      </c>
      <c r="G17" s="47">
        <f>G12-G16</f>
      </c>
      <c r="H17" s="47">
        <f>H12-H16</f>
      </c>
      <c r="I17" s="47">
        <f>I12-I16</f>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H20"/>
  <sheetViews>
    <sheetView workbookViewId="0" showGridLines="0">
      <pane xSplit="1" ySplit="1" topLeftCell="B2" activePane="bottomRight" state="frozen"/>
      <selection pane="bottomRight"/>
    </sheetView>
  </sheetViews>
  <sheetFormatPr defaultRowHeight="15" outlineLevelRow="0" outlineLevelCol="0" x14ac:dyDescent="55"/>
  <cols>
    <col min="1" max="1" width="30" customWidth="1"/>
    <col min="2" max="8" width="16" customWidth="1"/>
  </cols>
  <sheetData>
    <row r="1" ht="28" customHeight="1" spans="1:8" s="41" customFormat="1" x14ac:dyDescent="0.25">
      <c r="A1" s="41" t="s">
        <v>67</v>
      </c>
      <c r="B1" s="41" t="s">
        <v>69</v>
      </c>
      <c r="C1" s="41" t="s">
        <v>70</v>
      </c>
      <c r="D1" s="41" t="s">
        <v>71</v>
      </c>
      <c r="E1" s="41" t="s">
        <v>72</v>
      </c>
      <c r="F1" s="41" t="s">
        <v>73</v>
      </c>
      <c r="G1" s="41" t="s">
        <v>74</v>
      </c>
      <c r="H1" s="41" t="s">
        <v>75</v>
      </c>
    </row>
    <row r="2" spans="1:1" s="42" customFormat="1" x14ac:dyDescent="0.25">
      <c r="A2" s="42" t="s">
        <v>361</v>
      </c>
    </row>
    <row r="3" spans="1:8" x14ac:dyDescent="0.25">
      <c r="A3" t="s">
        <v>362</v>
      </c>
      <c r="B3" s="43">
        <v>8069000</v>
      </c>
      <c r="C3" s="43">
        <v>8069000</v>
      </c>
      <c r="D3" s="43">
        <v>8069000</v>
      </c>
      <c r="E3" s="43">
        <v>8069000</v>
      </c>
      <c r="F3" s="43">
        <v>8069000</v>
      </c>
      <c r="G3" s="43">
        <v>8069000</v>
      </c>
      <c r="H3" s="43">
        <v>8069000</v>
      </c>
    </row>
    <row r="4" spans="1:8" s="44" customFormat="1" x14ac:dyDescent="0.25">
      <c r="A4" s="44" t="s">
        <v>363</v>
      </c>
      <c r="B4" s="45">
        <v>0</v>
      </c>
      <c r="C4" s="45">
        <v>0</v>
      </c>
      <c r="D4" s="45">
        <v>0</v>
      </c>
      <c r="E4" s="45">
        <v>0</v>
      </c>
      <c r="F4" s="45">
        <v>0</v>
      </c>
      <c r="G4" s="45">
        <v>0</v>
      </c>
      <c r="H4" s="45">
        <v>0</v>
      </c>
    </row>
    <row r="5" spans="1:8" x14ac:dyDescent="0.25">
      <c r="A5" t="s">
        <v>364</v>
      </c>
      <c r="B5" s="43">
        <f>B3+B4</f>
      </c>
      <c r="C5" s="43">
        <f>C3+C4</f>
      </c>
      <c r="D5" s="43">
        <f>D3+D4</f>
      </c>
      <c r="E5" s="43">
        <f>E3+E4</f>
      </c>
      <c r="F5" s="43">
        <f>F3+F4</f>
      </c>
      <c r="G5" s="43">
        <f>G3+G4</f>
      </c>
      <c r="H5" s="43">
        <f>H3+H4</f>
      </c>
    </row>
    <row r="6" spans="1:8" s="44" customFormat="1" x14ac:dyDescent="0.25">
      <c r="A6" s="44" t="s">
        <v>365</v>
      </c>
      <c r="B6" s="45">
        <v>492975.9299330041</v>
      </c>
      <c r="C6" s="45">
        <v>1592117.0446234364</v>
      </c>
      <c r="D6" s="45">
        <v>1666816.5848959945</v>
      </c>
      <c r="E6" s="45">
        <v>1761939.8887625523</v>
      </c>
      <c r="F6" s="45">
        <v>1878146.6171809305</v>
      </c>
      <c r="G6" s="45">
        <v>2016117.1598986834</v>
      </c>
      <c r="H6" s="45">
        <v>2176553.2760960124</v>
      </c>
    </row>
    <row r="7" spans="1:8" s="46" customFormat="1" x14ac:dyDescent="0.25">
      <c r="A7" s="46" t="s">
        <v>366</v>
      </c>
      <c r="B7" s="47">
        <f>B5+B6</f>
      </c>
      <c r="C7" s="47">
        <f>C5+C6</f>
      </c>
      <c r="D7" s="47">
        <f>D5+D6</f>
      </c>
      <c r="E7" s="47">
        <f>E5+E6</f>
      </c>
      <c r="F7" s="47">
        <f>F5+F6</f>
      </c>
      <c r="G7" s="47">
        <f>G5+G6</f>
      </c>
      <c r="H7" s="47">
        <f>H5+H6</f>
      </c>
    </row>
    <row r="9" spans="1:1" s="42" customFormat="1" x14ac:dyDescent="0.25">
      <c r="A9" s="42" t="s">
        <v>367</v>
      </c>
    </row>
    <row r="10" spans="1:8" s="44" customFormat="1" x14ac:dyDescent="0.25">
      <c r="A10" s="44" t="s">
        <v>368</v>
      </c>
      <c r="B10" s="45">
        <v>6675000</v>
      </c>
      <c r="C10" s="45">
        <v>0</v>
      </c>
      <c r="D10" s="45">
        <v>0</v>
      </c>
      <c r="E10" s="45">
        <v>0</v>
      </c>
      <c r="F10" s="45">
        <v>0</v>
      </c>
      <c r="G10" s="45">
        <v>0</v>
      </c>
      <c r="H10" s="45">
        <v>0</v>
      </c>
    </row>
    <row r="11" spans="1:8" x14ac:dyDescent="0.25">
      <c r="A11" t="s">
        <v>369</v>
      </c>
      <c r="B11" s="43">
        <v>0</v>
      </c>
      <c r="C11" s="43">
        <v>7329384.459825095</v>
      </c>
      <c r="D11" s="43">
        <v>7238838.592836536</v>
      </c>
      <c r="E11" s="43">
        <v>7142708.054898748</v>
      </c>
      <c r="F11" s="43">
        <v>7040648.395727602</v>
      </c>
      <c r="G11" s="43">
        <v>6932293.920099141</v>
      </c>
      <c r="H11" s="43">
        <v>6817256.377508192</v>
      </c>
    </row>
    <row r="12" spans="1:8" s="46" customFormat="1" x14ac:dyDescent="0.25">
      <c r="A12" s="46" t="s">
        <v>370</v>
      </c>
      <c r="B12" s="47">
        <f>B10+B11</f>
      </c>
      <c r="C12" s="47">
        <f>C10+C11</f>
      </c>
      <c r="D12" s="47">
        <f>D10+D11</f>
      </c>
      <c r="E12" s="47">
        <f>E10+E11</f>
      </c>
      <c r="F12" s="47">
        <f>F10+F11</f>
      </c>
      <c r="G12" s="47">
        <f>G10+G11</f>
      </c>
      <c r="H12" s="47">
        <f>H10+H11</f>
      </c>
    </row>
    <row r="14" spans="1:1" s="42" customFormat="1" x14ac:dyDescent="0.25">
      <c r="A14" s="42" t="s">
        <v>371</v>
      </c>
    </row>
    <row r="15" spans="1:8" x14ac:dyDescent="0.25">
      <c r="A15" t="s">
        <v>372</v>
      </c>
      <c r="B15" s="43">
        <v>2090780.9505208337</v>
      </c>
      <c r="C15" s="43">
        <v>2530647.6171875005</v>
      </c>
      <c r="D15" s="43">
        <v>2530647.6171875005</v>
      </c>
      <c r="E15" s="43">
        <v>2530647.6171875005</v>
      </c>
      <c r="F15" s="43">
        <v>2530647.6171875005</v>
      </c>
      <c r="G15" s="43">
        <v>2530647.6171875005</v>
      </c>
      <c r="H15" s="43">
        <v>2530647.6171875005</v>
      </c>
    </row>
    <row r="16" spans="1:8" s="44" customFormat="1" x14ac:dyDescent="0.25">
      <c r="A16" s="44" t="s">
        <v>373</v>
      </c>
      <c r="B16" s="45">
        <v>-203805.02058783016</v>
      </c>
      <c r="C16" s="45">
        <v>-198915.03238915908</v>
      </c>
      <c r="D16" s="45">
        <v>-33669.62512804236</v>
      </c>
      <c r="E16" s="45">
        <v>157584.2166763029</v>
      </c>
      <c r="F16" s="45">
        <v>375850.6042658284</v>
      </c>
      <c r="G16" s="45">
        <v>622175.6226120412</v>
      </c>
      <c r="H16" s="45">
        <v>897649.2814003187</v>
      </c>
    </row>
    <row r="17" spans="1:8" s="46" customFormat="1" x14ac:dyDescent="0.25">
      <c r="A17" s="46" t="s">
        <v>374</v>
      </c>
      <c r="B17" s="47">
        <f>B15+B16</f>
      </c>
      <c r="C17" s="47">
        <f>C15+C16</f>
      </c>
      <c r="D17" s="47">
        <f>D15+D16</f>
      </c>
      <c r="E17" s="47">
        <f>E15+E16</f>
      </c>
      <c r="F17" s="47">
        <f>F15+F16</f>
      </c>
      <c r="G17" s="47">
        <f>G15+G16</f>
      </c>
      <c r="H17" s="47">
        <f>H15+H16</f>
      </c>
    </row>
    <row r="19" spans="1:8" s="46" customFormat="1" x14ac:dyDescent="0.25">
      <c r="A19" s="46" t="s">
        <v>375</v>
      </c>
      <c r="B19" s="47">
        <f>B12+B17</f>
      </c>
      <c r="C19" s="47">
        <f>C12+C17</f>
      </c>
      <c r="D19" s="47">
        <f>D12+D17</f>
      </c>
      <c r="E19" s="47">
        <f>E12+E17</f>
      </c>
      <c r="F19" s="47">
        <f>F12+F17</f>
      </c>
      <c r="G19" s="47">
        <f>G12+G17</f>
      </c>
      <c r="H19" s="47">
        <f>H12+H17</f>
      </c>
    </row>
    <row r="20" spans="1:8" s="44" customFormat="1" x14ac:dyDescent="0.25">
      <c r="A20" s="44" t="s">
        <v>376</v>
      </c>
      <c r="B20" s="45">
        <f>B7-B19</f>
      </c>
      <c r="C20" s="45">
        <f>C7-C19</f>
      </c>
      <c r="D20" s="45">
        <f>D7-D19</f>
      </c>
      <c r="E20" s="45">
        <f>E7-E19</f>
      </c>
      <c r="F20" s="45">
        <f>F7-F19</f>
      </c>
      <c r="G20" s="45">
        <f>G7-G19</f>
      </c>
      <c r="H20" s="45">
        <f>H7-H19</f>
      </c>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H53"/>
  <sheetViews>
    <sheetView workbookViewId="0" showGridLines="0">
      <pane xSplit="2" ySplit="1" topLeftCell="C2" activePane="bottomRight" state="frozen"/>
      <selection pane="bottomRight"/>
    </sheetView>
  </sheetViews>
  <sheetFormatPr defaultRowHeight="15" outlineLevelRow="0" outlineLevelCol="0" x14ac:dyDescent="55"/>
  <cols>
    <col min="1" max="1" width="28" customWidth="1"/>
    <col min="2" max="2" width="16" customWidth="1"/>
    <col min="3" max="86" width="14" customWidth="1"/>
  </cols>
  <sheetData>
    <row r="1" ht="28" customHeight="1" spans="1:86" s="41" customFormat="1" x14ac:dyDescent="0.25">
      <c r="A1" s="41" t="s">
        <v>377</v>
      </c>
      <c r="B1" s="41" t="s">
        <v>68</v>
      </c>
      <c r="C1" s="41" t="s">
        <v>156</v>
      </c>
      <c r="D1" s="41" t="s">
        <v>157</v>
      </c>
      <c r="E1" s="41" t="s">
        <v>158</v>
      </c>
      <c r="F1" s="41" t="s">
        <v>159</v>
      </c>
      <c r="G1" s="41" t="s">
        <v>160</v>
      </c>
      <c r="H1" s="41" t="s">
        <v>161</v>
      </c>
      <c r="I1" s="41" t="s">
        <v>162</v>
      </c>
      <c r="J1" s="41" t="s">
        <v>163</v>
      </c>
      <c r="K1" s="41" t="s">
        <v>164</v>
      </c>
      <c r="L1" s="41" t="s">
        <v>165</v>
      </c>
      <c r="M1" s="41" t="s">
        <v>166</v>
      </c>
      <c r="N1" s="41" t="s">
        <v>167</v>
      </c>
      <c r="O1" s="41" t="s">
        <v>168</v>
      </c>
      <c r="P1" s="41" t="s">
        <v>169</v>
      </c>
      <c r="Q1" s="41" t="s">
        <v>170</v>
      </c>
      <c r="R1" s="41" t="s">
        <v>171</v>
      </c>
      <c r="S1" s="41" t="s">
        <v>172</v>
      </c>
      <c r="T1" s="41" t="s">
        <v>173</v>
      </c>
      <c r="U1" s="41" t="s">
        <v>174</v>
      </c>
      <c r="V1" s="41" t="s">
        <v>175</v>
      </c>
      <c r="W1" s="41" t="s">
        <v>176</v>
      </c>
      <c r="X1" s="41" t="s">
        <v>177</v>
      </c>
      <c r="Y1" s="41" t="s">
        <v>178</v>
      </c>
      <c r="Z1" s="41" t="s">
        <v>179</v>
      </c>
      <c r="AA1" s="41" t="s">
        <v>180</v>
      </c>
      <c r="AB1" s="41" t="s">
        <v>181</v>
      </c>
      <c r="AC1" s="41" t="s">
        <v>182</v>
      </c>
      <c r="AD1" s="41" t="s">
        <v>183</v>
      </c>
      <c r="AE1" s="41" t="s">
        <v>184</v>
      </c>
      <c r="AF1" s="41" t="s">
        <v>185</v>
      </c>
      <c r="AG1" s="41" t="s">
        <v>186</v>
      </c>
      <c r="AH1" s="41" t="s">
        <v>187</v>
      </c>
      <c r="AI1" s="41" t="s">
        <v>188</v>
      </c>
      <c r="AJ1" s="41" t="s">
        <v>189</v>
      </c>
      <c r="AK1" s="41" t="s">
        <v>190</v>
      </c>
      <c r="AL1" s="41" t="s">
        <v>191</v>
      </c>
      <c r="AM1" s="41" t="s">
        <v>192</v>
      </c>
      <c r="AN1" s="41" t="s">
        <v>193</v>
      </c>
      <c r="AO1" s="41" t="s">
        <v>194</v>
      </c>
      <c r="AP1" s="41" t="s">
        <v>195</v>
      </c>
      <c r="AQ1" s="41" t="s">
        <v>196</v>
      </c>
      <c r="AR1" s="41" t="s">
        <v>197</v>
      </c>
      <c r="AS1" s="41" t="s">
        <v>198</v>
      </c>
      <c r="AT1" s="41" t="s">
        <v>199</v>
      </c>
      <c r="AU1" s="41" t="s">
        <v>200</v>
      </c>
      <c r="AV1" s="41" t="s">
        <v>201</v>
      </c>
      <c r="AW1" s="41" t="s">
        <v>202</v>
      </c>
      <c r="AX1" s="41" t="s">
        <v>203</v>
      </c>
      <c r="AY1" s="41" t="s">
        <v>204</v>
      </c>
      <c r="AZ1" s="41" t="s">
        <v>205</v>
      </c>
      <c r="BA1" s="41" t="s">
        <v>206</v>
      </c>
      <c r="BB1" s="41" t="s">
        <v>207</v>
      </c>
      <c r="BC1" s="41" t="s">
        <v>208</v>
      </c>
      <c r="BD1" s="41" t="s">
        <v>209</v>
      </c>
      <c r="BE1" s="41" t="s">
        <v>210</v>
      </c>
      <c r="BF1" s="41" t="s">
        <v>211</v>
      </c>
      <c r="BG1" s="41" t="s">
        <v>212</v>
      </c>
      <c r="BH1" s="41" t="s">
        <v>213</v>
      </c>
      <c r="BI1" s="41" t="s">
        <v>214</v>
      </c>
      <c r="BJ1" s="41" t="s">
        <v>215</v>
      </c>
      <c r="BK1" s="41" t="s">
        <v>216</v>
      </c>
      <c r="BL1" s="41" t="s">
        <v>217</v>
      </c>
      <c r="BM1" s="41" t="s">
        <v>218</v>
      </c>
      <c r="BN1" s="41" t="s">
        <v>219</v>
      </c>
      <c r="BO1" s="41" t="s">
        <v>220</v>
      </c>
      <c r="BP1" s="41" t="s">
        <v>221</v>
      </c>
      <c r="BQ1" s="41" t="s">
        <v>222</v>
      </c>
      <c r="BR1" s="41" t="s">
        <v>223</v>
      </c>
      <c r="BS1" s="41" t="s">
        <v>224</v>
      </c>
      <c r="BT1" s="41" t="s">
        <v>225</v>
      </c>
      <c r="BU1" s="41" t="s">
        <v>226</v>
      </c>
      <c r="BV1" s="41" t="s">
        <v>227</v>
      </c>
      <c r="BW1" s="41" t="s">
        <v>228</v>
      </c>
      <c r="BX1" s="41" t="s">
        <v>229</v>
      </c>
      <c r="BY1" s="41" t="s">
        <v>230</v>
      </c>
      <c r="BZ1" s="41" t="s">
        <v>231</v>
      </c>
      <c r="CA1" s="41" t="s">
        <v>232</v>
      </c>
      <c r="CB1" s="41" t="s">
        <v>233</v>
      </c>
      <c r="CC1" s="41" t="s">
        <v>234</v>
      </c>
      <c r="CD1" s="41" t="s">
        <v>235</v>
      </c>
      <c r="CE1" s="41" t="s">
        <v>236</v>
      </c>
      <c r="CF1" s="41" t="s">
        <v>237</v>
      </c>
      <c r="CG1" s="41" t="s">
        <v>238</v>
      </c>
      <c r="CH1" s="41" t="s">
        <v>239</v>
      </c>
    </row>
    <row r="2" spans="1:1" x14ac:dyDescent="0.25">
      <c r="A2" s="58" t="s">
        <v>378</v>
      </c>
    </row>
    <row r="3" hidden="1" spans="1:86" x14ac:dyDescent="0.25">
      <c r="A3" t="s">
        <v>379</v>
      </c>
      <c r="C3" s="59">
        <v>46180.53233278936</v>
      </c>
      <c r="D3" s="59">
        <v>46210.53233278936</v>
      </c>
      <c r="E3" s="59">
        <v>46241.53233278936</v>
      </c>
      <c r="F3" s="59">
        <v>46272.53233278936</v>
      </c>
      <c r="G3" s="59">
        <v>46302.53233278936</v>
      </c>
      <c r="H3" s="59">
        <v>46333.57399945601</v>
      </c>
      <c r="I3" s="59">
        <v>46363.57399945601</v>
      </c>
      <c r="J3" s="59">
        <v>46394.57399945601</v>
      </c>
      <c r="K3" s="59">
        <v>46425.57399945601</v>
      </c>
      <c r="L3" s="59">
        <v>46453.57399945601</v>
      </c>
      <c r="M3" s="59">
        <v>46484.53233278936</v>
      </c>
      <c r="N3" s="59">
        <v>46514.53233278936</v>
      </c>
      <c r="O3" s="59">
        <v>46545.53233278936</v>
      </c>
      <c r="P3" s="59">
        <v>46575.53233278936</v>
      </c>
      <c r="Q3" s="59">
        <v>46606.53233278936</v>
      </c>
      <c r="R3" s="59">
        <v>46637.53233278936</v>
      </c>
      <c r="S3" s="59">
        <v>46667.53233278936</v>
      </c>
      <c r="T3" s="59">
        <v>46698.57399945601</v>
      </c>
      <c r="U3" s="59">
        <v>46728.57399945601</v>
      </c>
      <c r="V3" s="59">
        <v>46759.57399945601</v>
      </c>
      <c r="W3" s="59">
        <v>46790.57399945601</v>
      </c>
      <c r="X3" s="59">
        <v>46819.57399945601</v>
      </c>
      <c r="Y3" s="59">
        <v>46850.53233278936</v>
      </c>
      <c r="Z3" s="59">
        <v>46880.53233278936</v>
      </c>
      <c r="AA3" s="59">
        <v>46911.53233278936</v>
      </c>
      <c r="AB3" s="59">
        <v>46941.53233278936</v>
      </c>
      <c r="AC3" s="59">
        <v>46972.53233278936</v>
      </c>
      <c r="AD3" s="59">
        <v>47003.53233278936</v>
      </c>
      <c r="AE3" s="59">
        <v>47033.53233278936</v>
      </c>
      <c r="AF3" s="59">
        <v>47064.57399945601</v>
      </c>
      <c r="AG3" s="59">
        <v>47094.57399945601</v>
      </c>
      <c r="AH3" s="59">
        <v>47125.57399945601</v>
      </c>
      <c r="AI3" s="59">
        <v>47156.57399945601</v>
      </c>
      <c r="AJ3" s="59">
        <v>47184.57399945601</v>
      </c>
      <c r="AK3" s="59">
        <v>47215.53233278936</v>
      </c>
      <c r="AL3" s="59">
        <v>47245.53233278936</v>
      </c>
      <c r="AM3" s="59">
        <v>47276.53233278936</v>
      </c>
      <c r="AN3" s="59">
        <v>47306.53233278936</v>
      </c>
      <c r="AO3" s="59">
        <v>47337.53233278936</v>
      </c>
      <c r="AP3" s="59">
        <v>47368.53233278936</v>
      </c>
      <c r="AQ3" s="59">
        <v>47398.53233278936</v>
      </c>
      <c r="AR3" s="59">
        <v>47429.57399945601</v>
      </c>
      <c r="AS3" s="59">
        <v>47459.57399945601</v>
      </c>
      <c r="AT3" s="59">
        <v>47490.57399945601</v>
      </c>
      <c r="AU3" s="59">
        <v>47521.57399945601</v>
      </c>
      <c r="AV3" s="59">
        <v>47549.57399945601</v>
      </c>
      <c r="AW3" s="59">
        <v>47580.53233278936</v>
      </c>
      <c r="AX3" s="59">
        <v>47610.53233278936</v>
      </c>
      <c r="AY3" s="59">
        <v>47641.53233278936</v>
      </c>
      <c r="AZ3" s="59">
        <v>47671.53233278936</v>
      </c>
      <c r="BA3" s="59">
        <v>47702.53233278936</v>
      </c>
      <c r="BB3" s="59">
        <v>47733.53233278936</v>
      </c>
      <c r="BC3" s="59">
        <v>47763.53233278936</v>
      </c>
      <c r="BD3" s="59">
        <v>47794.57399945601</v>
      </c>
      <c r="BE3" s="59">
        <v>47824.57399945601</v>
      </c>
      <c r="BF3" s="59">
        <v>47855.57399945601</v>
      </c>
      <c r="BG3" s="59">
        <v>47886.57399945601</v>
      </c>
      <c r="BH3" s="59">
        <v>47914.57399945601</v>
      </c>
      <c r="BI3" s="59">
        <v>47945.53233278936</v>
      </c>
      <c r="BJ3" s="59">
        <v>47975.53233278936</v>
      </c>
      <c r="BK3" s="59">
        <v>48006.53233278936</v>
      </c>
      <c r="BL3" s="59">
        <v>48036.53233278936</v>
      </c>
      <c r="BM3" s="59">
        <v>48067.53233278936</v>
      </c>
      <c r="BN3" s="59">
        <v>48098.53233278936</v>
      </c>
      <c r="BO3" s="59">
        <v>48128.53233278936</v>
      </c>
      <c r="BP3" s="59">
        <v>48159.57399945601</v>
      </c>
      <c r="BQ3" s="59">
        <v>48189.57399945601</v>
      </c>
      <c r="BR3" s="59">
        <v>48220.57399945601</v>
      </c>
      <c r="BS3" s="59">
        <v>48251.57399945601</v>
      </c>
      <c r="BT3" s="59">
        <v>48280.57399945601</v>
      </c>
      <c r="BU3" s="59">
        <v>48311.53233278936</v>
      </c>
      <c r="BV3" s="59">
        <v>48341.53233278936</v>
      </c>
      <c r="BW3" s="59">
        <v>48372.53233278936</v>
      </c>
      <c r="BX3" s="59">
        <v>48402.53233278936</v>
      </c>
      <c r="BY3" s="59">
        <v>48433.53233278936</v>
      </c>
      <c r="BZ3" s="59">
        <v>48464.53233278936</v>
      </c>
      <c r="CA3" s="59">
        <v>48494.53233278936</v>
      </c>
      <c r="CB3" s="59">
        <v>48525.57399945601</v>
      </c>
      <c r="CC3" s="59">
        <v>48555.57399945601</v>
      </c>
      <c r="CD3" s="59">
        <v>48586.57399945601</v>
      </c>
      <c r="CE3" s="59">
        <v>48617.57399945601</v>
      </c>
      <c r="CF3" s="59">
        <v>48645.57399945601</v>
      </c>
      <c r="CG3" s="59">
        <v>48676.53233278936</v>
      </c>
      <c r="CH3" s="59">
        <v>48706.53233278936</v>
      </c>
    </row>
    <row r="4" spans="1:86" s="44" customFormat="1" x14ac:dyDescent="0.25">
      <c r="A4" s="60" t="s">
        <v>380</v>
      </c>
      <c r="B4" s="61">
        <f>SUM(C4:CH4)</f>
      </c>
      <c r="C4" s="45">
        <v>-8090680.361369509</v>
      </c>
      <c r="D4" s="45">
        <v>-13569.05607235142</v>
      </c>
      <c r="E4" s="45">
        <v>-5457.750775193798</v>
      </c>
      <c r="F4" s="45">
        <v>-34122.19989664083</v>
      </c>
      <c r="G4" s="45">
        <v>-26404.833204134367</v>
      </c>
      <c r="H4" s="45">
        <v>-18687.466511627907</v>
      </c>
      <c r="I4" s="45">
        <v>-18687.466511627907</v>
      </c>
      <c r="J4" s="45">
        <v>-53192.513333333336</v>
      </c>
      <c r="K4" s="45">
        <v>-53192.513333333336</v>
      </c>
      <c r="L4" s="45">
        <v>-53192.513333333336</v>
      </c>
      <c r="M4" s="45">
        <v>-53192.513333333336</v>
      </c>
      <c r="N4" s="45">
        <v>-53192.513333333336</v>
      </c>
      <c r="O4" s="45">
        <v>-34461.03953178295</v>
      </c>
      <c r="P4" s="45">
        <v>-34461.03953178295</v>
      </c>
      <c r="Q4" s="45">
        <v>-34461.03953178295</v>
      </c>
      <c r="R4" s="45">
        <v>-34461.03953178295</v>
      </c>
      <c r="S4" s="45">
        <v>-34461.03953178295</v>
      </c>
      <c r="T4" s="45">
        <v>-34461.03953178295</v>
      </c>
      <c r="U4" s="45">
        <v>9265.224579844951</v>
      </c>
      <c r="V4" s="45">
        <v>48563.42999999999</v>
      </c>
      <c r="W4" s="45">
        <v>48563.42999999999</v>
      </c>
      <c r="X4" s="45">
        <v>48563.42999999999</v>
      </c>
      <c r="Y4" s="45">
        <v>48563.42999999999</v>
      </c>
      <c r="Z4" s="45">
        <v>48563.42999999999</v>
      </c>
      <c r="AA4" s="45">
        <v>50212.114149999994</v>
      </c>
      <c r="AB4" s="45">
        <v>50212.114149999994</v>
      </c>
      <c r="AC4" s="45">
        <v>50212.114149999994</v>
      </c>
      <c r="AD4" s="45">
        <v>50212.114149999994</v>
      </c>
      <c r="AE4" s="45">
        <v>50212.114149999994</v>
      </c>
      <c r="AF4" s="45">
        <v>50212.114149999994</v>
      </c>
      <c r="AG4" s="45">
        <v>50212.114149999994</v>
      </c>
      <c r="AH4" s="45">
        <v>50212.114149999994</v>
      </c>
      <c r="AI4" s="45">
        <v>50212.114149999994</v>
      </c>
      <c r="AJ4" s="45">
        <v>50212.114149999994</v>
      </c>
      <c r="AK4" s="45">
        <v>50212.114149999994</v>
      </c>
      <c r="AL4" s="45">
        <v>50212.114149999994</v>
      </c>
      <c r="AM4" s="45">
        <v>51914.09444949999</v>
      </c>
      <c r="AN4" s="45">
        <v>51914.09444949999</v>
      </c>
      <c r="AO4" s="45">
        <v>51914.09444949999</v>
      </c>
      <c r="AP4" s="45">
        <v>51914.09444949999</v>
      </c>
      <c r="AQ4" s="45">
        <v>51914.09444949999</v>
      </c>
      <c r="AR4" s="45">
        <v>51914.09444949999</v>
      </c>
      <c r="AS4" s="45">
        <v>51914.09444949999</v>
      </c>
      <c r="AT4" s="45">
        <v>51914.09444949999</v>
      </c>
      <c r="AU4" s="45">
        <v>51914.09444949999</v>
      </c>
      <c r="AV4" s="45">
        <v>51914.09444949999</v>
      </c>
      <c r="AW4" s="45">
        <v>51914.09444949999</v>
      </c>
      <c r="AX4" s="45">
        <v>51914.09444949999</v>
      </c>
      <c r="AY4" s="45">
        <v>53671.04649548501</v>
      </c>
      <c r="AZ4" s="45">
        <v>53671.04649548501</v>
      </c>
      <c r="BA4" s="45">
        <v>53671.04649548501</v>
      </c>
      <c r="BB4" s="45">
        <v>53671.04649548501</v>
      </c>
      <c r="BC4" s="45">
        <v>53671.04649548501</v>
      </c>
      <c r="BD4" s="45">
        <v>53671.04649548501</v>
      </c>
      <c r="BE4" s="45">
        <v>53671.04649548501</v>
      </c>
      <c r="BF4" s="45">
        <v>53671.04649548501</v>
      </c>
      <c r="BG4" s="45">
        <v>53671.04649548501</v>
      </c>
      <c r="BH4" s="45">
        <v>53671.04649548501</v>
      </c>
      <c r="BI4" s="45">
        <v>53671.04649548501</v>
      </c>
      <c r="BJ4" s="45">
        <v>53671.04649548501</v>
      </c>
      <c r="BK4" s="45">
        <v>55484.697687099564</v>
      </c>
      <c r="BL4" s="45">
        <v>55484.697687099564</v>
      </c>
      <c r="BM4" s="45">
        <v>55484.697687099564</v>
      </c>
      <c r="BN4" s="45">
        <v>55484.697687099564</v>
      </c>
      <c r="BO4" s="45">
        <v>55484.697687099564</v>
      </c>
      <c r="BP4" s="45">
        <v>55484.697687099564</v>
      </c>
      <c r="BQ4" s="45">
        <v>55484.697687099564</v>
      </c>
      <c r="BR4" s="45">
        <v>55484.697687099564</v>
      </c>
      <c r="BS4" s="45">
        <v>55484.697687099564</v>
      </c>
      <c r="BT4" s="45">
        <v>55484.697687099564</v>
      </c>
      <c r="BU4" s="45">
        <v>55484.697687099564</v>
      </c>
      <c r="BV4" s="45">
        <v>55484.697687099564</v>
      </c>
      <c r="BW4" s="45">
        <v>57356.82881039755</v>
      </c>
      <c r="BX4" s="45">
        <v>57356.82881039755</v>
      </c>
      <c r="BY4" s="45">
        <v>57356.82881039755</v>
      </c>
      <c r="BZ4" s="45">
        <v>57356.82881039755</v>
      </c>
      <c r="CA4" s="45">
        <v>57356.82881039755</v>
      </c>
      <c r="CB4" s="45">
        <v>57356.82881039755</v>
      </c>
      <c r="CC4" s="45">
        <v>57356.82881039755</v>
      </c>
      <c r="CD4" s="45">
        <v>57356.82881039755</v>
      </c>
      <c r="CE4" s="45">
        <v>57356.82881039755</v>
      </c>
      <c r="CF4" s="45">
        <v>57356.82881039755</v>
      </c>
      <c r="CG4" s="45">
        <v>57356.82881039755</v>
      </c>
      <c r="CH4" s="45">
        <v>13107620.330333881</v>
      </c>
    </row>
    <row r="5" spans="1:86" x14ac:dyDescent="0.25">
      <c r="A5" s="62" t="s">
        <v>381</v>
      </c>
      <c r="B5" s="63">
        <f>SUM(C5:CH5)</f>
      </c>
      <c r="C5" s="43">
        <v>-2091617.8613695092</v>
      </c>
      <c r="D5" s="43">
        <v>-36460.5468845259</v>
      </c>
      <c r="E5" s="43">
        <v>-28434.20252486828</v>
      </c>
      <c r="F5" s="43">
        <v>-24382.98758381531</v>
      </c>
      <c r="G5" s="43">
        <v>-16949.95682880885</v>
      </c>
      <c r="H5" s="43">
        <v>-9516.926073802388</v>
      </c>
      <c r="I5" s="43">
        <v>-9801.262011302388</v>
      </c>
      <c r="J5" s="43">
        <v>-14150.670812174481</v>
      </c>
      <c r="K5" s="43">
        <v>-14620.032791341146</v>
      </c>
      <c r="L5" s="43">
        <v>-15089.394770507817</v>
      </c>
      <c r="M5" s="43">
        <v>-15558.756749674481</v>
      </c>
      <c r="N5" s="43">
        <v>-48105.755520833336</v>
      </c>
      <c r="O5" s="43">
        <v>-74789.16453178295</v>
      </c>
      <c r="P5" s="43">
        <v>-74789.16453178295</v>
      </c>
      <c r="Q5" s="43">
        <v>-74789.16453178295</v>
      </c>
      <c r="R5" s="43">
        <v>-74789.16453178295</v>
      </c>
      <c r="S5" s="43">
        <v>-74789.16453178295</v>
      </c>
      <c r="T5" s="43">
        <v>-74789.16453178295</v>
      </c>
      <c r="U5" s="43">
        <v>-31062.90042015505</v>
      </c>
      <c r="V5" s="43">
        <v>8235.304999999993</v>
      </c>
      <c r="W5" s="43">
        <v>8235.304999999993</v>
      </c>
      <c r="X5" s="43">
        <v>8235.304999999993</v>
      </c>
      <c r="Y5" s="43">
        <v>8235.304999999993</v>
      </c>
      <c r="Z5" s="43">
        <v>532764.4489679523</v>
      </c>
      <c r="AA5" s="43">
        <v>6224.961689379787</v>
      </c>
      <c r="AB5" s="43">
        <v>6224.961689379794</v>
      </c>
      <c r="AC5" s="43">
        <v>6224.961689379794</v>
      </c>
      <c r="AD5" s="43">
        <v>6224.961689379794</v>
      </c>
      <c r="AE5" s="43">
        <v>6224.961689379787</v>
      </c>
      <c r="AF5" s="43">
        <v>6224.961689379794</v>
      </c>
      <c r="AG5" s="43">
        <v>6224.961689379787</v>
      </c>
      <c r="AH5" s="43">
        <v>6224.961689379794</v>
      </c>
      <c r="AI5" s="43">
        <v>6224.961689379794</v>
      </c>
      <c r="AJ5" s="43">
        <v>6224.961689379794</v>
      </c>
      <c r="AK5" s="43">
        <v>6224.961689379794</v>
      </c>
      <c r="AL5" s="43">
        <v>6224.961689379794</v>
      </c>
      <c r="AM5" s="43">
        <v>7926.9419888798</v>
      </c>
      <c r="AN5" s="43">
        <v>7926.9419888798075</v>
      </c>
      <c r="AO5" s="43">
        <v>7926.9419888798</v>
      </c>
      <c r="AP5" s="43">
        <v>7926.9419888798075</v>
      </c>
      <c r="AQ5" s="43">
        <v>7926.9419888798</v>
      </c>
      <c r="AR5" s="43">
        <v>7926.9419888798075</v>
      </c>
      <c r="AS5" s="43">
        <v>7926.9419888798075</v>
      </c>
      <c r="AT5" s="43">
        <v>7926.9419888798075</v>
      </c>
      <c r="AU5" s="43">
        <v>7926.9419888798075</v>
      </c>
      <c r="AV5" s="43">
        <v>7926.941988879815</v>
      </c>
      <c r="AW5" s="43">
        <v>7926.9419888798075</v>
      </c>
      <c r="AX5" s="43">
        <v>7926.9419888798075</v>
      </c>
      <c r="AY5" s="43">
        <v>9683.894034864832</v>
      </c>
      <c r="AZ5" s="43">
        <v>9683.894034864825</v>
      </c>
      <c r="BA5" s="43">
        <v>9683.894034864825</v>
      </c>
      <c r="BB5" s="43">
        <v>9683.894034864832</v>
      </c>
      <c r="BC5" s="43">
        <v>9683.894034864832</v>
      </c>
      <c r="BD5" s="43">
        <v>9683.894034864825</v>
      </c>
      <c r="BE5" s="43">
        <v>9683.894034864832</v>
      </c>
      <c r="BF5" s="43">
        <v>9683.894034864832</v>
      </c>
      <c r="BG5" s="43">
        <v>9683.894034864832</v>
      </c>
      <c r="BH5" s="43">
        <v>9683.894034864832</v>
      </c>
      <c r="BI5" s="43">
        <v>9683.89403486484</v>
      </c>
      <c r="BJ5" s="43">
        <v>9683.894034864832</v>
      </c>
      <c r="BK5" s="43">
        <v>11497.545226479393</v>
      </c>
      <c r="BL5" s="43">
        <v>11497.545226479386</v>
      </c>
      <c r="BM5" s="43">
        <v>11497.545226479378</v>
      </c>
      <c r="BN5" s="43">
        <v>11497.5452264794</v>
      </c>
      <c r="BO5" s="43">
        <v>11497.545226479393</v>
      </c>
      <c r="BP5" s="43">
        <v>11497.545226479393</v>
      </c>
      <c r="BQ5" s="43">
        <v>11497.545226479393</v>
      </c>
      <c r="BR5" s="43">
        <v>11497.545226479393</v>
      </c>
      <c r="BS5" s="43">
        <v>11497.5452264794</v>
      </c>
      <c r="BT5" s="43">
        <v>11497.5452264794</v>
      </c>
      <c r="BU5" s="43">
        <v>11497.545226479408</v>
      </c>
      <c r="BV5" s="43">
        <v>11497.5452264794</v>
      </c>
      <c r="BW5" s="43">
        <v>13369.676349777386</v>
      </c>
      <c r="BX5" s="43">
        <v>13369.676349777394</v>
      </c>
      <c r="BY5" s="43">
        <v>13369.6763497774</v>
      </c>
      <c r="BZ5" s="43">
        <v>13369.676349777394</v>
      </c>
      <c r="CA5" s="43">
        <v>13369.676349777394</v>
      </c>
      <c r="CB5" s="43">
        <v>13369.6763497774</v>
      </c>
      <c r="CC5" s="43">
        <v>13369.6763497774</v>
      </c>
      <c r="CD5" s="43">
        <v>13369.676349777394</v>
      </c>
      <c r="CE5" s="43">
        <v>13369.6763497774</v>
      </c>
      <c r="CF5" s="43">
        <v>13369.676349777408</v>
      </c>
      <c r="CG5" s="43">
        <v>13369.676349777408</v>
      </c>
      <c r="CH5" s="43">
        <v>6246376.800365069</v>
      </c>
    </row>
    <row r="6" spans="1:86" s="44" customFormat="1" x14ac:dyDescent="0.25">
      <c r="A6" s="60" t="s">
        <v>382</v>
      </c>
      <c r="B6" s="61">
        <f>SUM(C6:CH6)</f>
      </c>
      <c r="C6" s="45">
        <v>-209161.78613695095</v>
      </c>
      <c r="D6" s="45">
        <v>-3646.05468845259</v>
      </c>
      <c r="E6" s="45">
        <v>-2843.4202524868283</v>
      </c>
      <c r="F6" s="45">
        <v>-2438.298758381531</v>
      </c>
      <c r="G6" s="45">
        <v>-1694.995682880885</v>
      </c>
      <c r="H6" s="45">
        <v>-951.6926073802388</v>
      </c>
      <c r="I6" s="45">
        <v>-980.1262011302388</v>
      </c>
      <c r="J6" s="45">
        <v>-1415.0670812174483</v>
      </c>
      <c r="K6" s="45">
        <v>-1462.0032791341146</v>
      </c>
      <c r="L6" s="45">
        <v>-1508.9394770507818</v>
      </c>
      <c r="M6" s="45">
        <v>-1555.8756749674483</v>
      </c>
      <c r="N6" s="45">
        <v>-4810.575552083334</v>
      </c>
      <c r="O6" s="45">
        <v>-7478.916453178295</v>
      </c>
      <c r="P6" s="45">
        <v>-7478.916453178295</v>
      </c>
      <c r="Q6" s="45">
        <v>-7478.916453178295</v>
      </c>
      <c r="R6" s="45">
        <v>-7478.916453178295</v>
      </c>
      <c r="S6" s="45">
        <v>-7478.916453178295</v>
      </c>
      <c r="T6" s="45">
        <v>-7478.916453178295</v>
      </c>
      <c r="U6" s="45">
        <v>-3106.290042015505</v>
      </c>
      <c r="V6" s="45">
        <v>0</v>
      </c>
      <c r="W6" s="45">
        <v>0</v>
      </c>
      <c r="X6" s="45">
        <v>0</v>
      </c>
      <c r="Y6" s="45">
        <v>0</v>
      </c>
      <c r="Z6" s="45">
        <v>0</v>
      </c>
      <c r="AA6" s="45">
        <v>0</v>
      </c>
      <c r="AB6" s="45">
        <v>0</v>
      </c>
      <c r="AC6" s="45">
        <v>0</v>
      </c>
      <c r="AD6" s="45">
        <v>0</v>
      </c>
      <c r="AE6" s="45">
        <v>0</v>
      </c>
      <c r="AF6" s="45">
        <v>0</v>
      </c>
      <c r="AG6" s="45">
        <v>0</v>
      </c>
      <c r="AH6" s="45">
        <v>0</v>
      </c>
      <c r="AI6" s="45">
        <v>0</v>
      </c>
      <c r="AJ6" s="45">
        <v>0</v>
      </c>
      <c r="AK6" s="45">
        <v>0</v>
      </c>
      <c r="AL6" s="45">
        <v>0</v>
      </c>
      <c r="AM6" s="45">
        <v>0</v>
      </c>
      <c r="AN6" s="45">
        <v>0</v>
      </c>
      <c r="AO6" s="45">
        <v>0</v>
      </c>
      <c r="AP6" s="45">
        <v>0</v>
      </c>
      <c r="AQ6" s="45">
        <v>0</v>
      </c>
      <c r="AR6" s="45">
        <v>0</v>
      </c>
      <c r="AS6" s="45">
        <v>0</v>
      </c>
      <c r="AT6" s="45">
        <v>0</v>
      </c>
      <c r="AU6" s="45">
        <v>0</v>
      </c>
      <c r="AV6" s="45">
        <v>0</v>
      </c>
      <c r="AW6" s="45">
        <v>0</v>
      </c>
      <c r="AX6" s="45">
        <v>0</v>
      </c>
      <c r="AY6" s="45">
        <v>0</v>
      </c>
      <c r="AZ6" s="45">
        <v>0</v>
      </c>
      <c r="BA6" s="45">
        <v>0</v>
      </c>
      <c r="BB6" s="45">
        <v>0</v>
      </c>
      <c r="BC6" s="45">
        <v>0</v>
      </c>
      <c r="BD6" s="45">
        <v>0</v>
      </c>
      <c r="BE6" s="45">
        <v>0</v>
      </c>
      <c r="BF6" s="45">
        <v>0</v>
      </c>
      <c r="BG6" s="45">
        <v>0</v>
      </c>
      <c r="BH6" s="45">
        <v>0</v>
      </c>
      <c r="BI6" s="45">
        <v>0</v>
      </c>
      <c r="BJ6" s="45">
        <v>0</v>
      </c>
      <c r="BK6" s="45">
        <v>0</v>
      </c>
      <c r="BL6" s="45">
        <v>0</v>
      </c>
      <c r="BM6" s="45">
        <v>0</v>
      </c>
      <c r="BN6" s="45">
        <v>0</v>
      </c>
      <c r="BO6" s="45">
        <v>0</v>
      </c>
      <c r="BP6" s="45">
        <v>0</v>
      </c>
      <c r="BQ6" s="45">
        <v>0</v>
      </c>
      <c r="BR6" s="45">
        <v>0</v>
      </c>
      <c r="BS6" s="45">
        <v>0</v>
      </c>
      <c r="BT6" s="45">
        <v>0</v>
      </c>
      <c r="BU6" s="45">
        <v>0</v>
      </c>
      <c r="BV6" s="45">
        <v>0</v>
      </c>
      <c r="BW6" s="45">
        <v>0</v>
      </c>
      <c r="BX6" s="45">
        <v>0</v>
      </c>
      <c r="BY6" s="45">
        <v>0</v>
      </c>
      <c r="BZ6" s="45">
        <v>0</v>
      </c>
      <c r="CA6" s="45">
        <v>0</v>
      </c>
      <c r="CB6" s="45">
        <v>0</v>
      </c>
      <c r="CC6" s="45">
        <v>0</v>
      </c>
      <c r="CD6" s="45">
        <v>0</v>
      </c>
      <c r="CE6" s="45">
        <v>0</v>
      </c>
      <c r="CF6" s="45">
        <v>0</v>
      </c>
      <c r="CG6" s="45">
        <v>0</v>
      </c>
      <c r="CH6" s="45">
        <v>1654047.4590303423</v>
      </c>
    </row>
    <row r="7" spans="1:86" x14ac:dyDescent="0.25">
      <c r="A7" s="62" t="s">
        <v>383</v>
      </c>
      <c r="B7" s="63">
        <f>SUM(C7:CH7)</f>
      </c>
      <c r="C7" s="43">
        <v>-1882456.0752325584</v>
      </c>
      <c r="D7" s="43">
        <v>-32814.49219607331</v>
      </c>
      <c r="E7" s="43">
        <v>-25590.782272381453</v>
      </c>
      <c r="F7" s="43">
        <v>-21944.68882543378</v>
      </c>
      <c r="G7" s="43">
        <v>-15254.961145927964</v>
      </c>
      <c r="H7" s="43">
        <v>-8565.233466422149</v>
      </c>
      <c r="I7" s="43">
        <v>-8821.135810172149</v>
      </c>
      <c r="J7" s="43">
        <v>-12735.603730957033</v>
      </c>
      <c r="K7" s="43">
        <v>-13158.029512207031</v>
      </c>
      <c r="L7" s="43">
        <v>-13580.455293457037</v>
      </c>
      <c r="M7" s="43">
        <v>-14002.881074707033</v>
      </c>
      <c r="N7" s="43">
        <v>-43295.17996875</v>
      </c>
      <c r="O7" s="43">
        <v>-67310.24807860467</v>
      </c>
      <c r="P7" s="43">
        <v>-67310.24807860467</v>
      </c>
      <c r="Q7" s="43">
        <v>-67310.24807860467</v>
      </c>
      <c r="R7" s="43">
        <v>-67310.24807860467</v>
      </c>
      <c r="S7" s="43">
        <v>-67310.24807860467</v>
      </c>
      <c r="T7" s="43">
        <v>-67310.24807860467</v>
      </c>
      <c r="U7" s="43">
        <v>-27956.610378139543</v>
      </c>
      <c r="V7" s="43">
        <v>8235.304999999993</v>
      </c>
      <c r="W7" s="43">
        <v>8235.304999999993</v>
      </c>
      <c r="X7" s="43">
        <v>8235.304999999993</v>
      </c>
      <c r="Y7" s="43">
        <v>8235.304999999993</v>
      </c>
      <c r="Z7" s="43">
        <v>532764.4489679523</v>
      </c>
      <c r="AA7" s="43">
        <v>6224.961689379787</v>
      </c>
      <c r="AB7" s="43">
        <v>6224.961689379794</v>
      </c>
      <c r="AC7" s="43">
        <v>6224.961689379794</v>
      </c>
      <c r="AD7" s="43">
        <v>6224.961689379794</v>
      </c>
      <c r="AE7" s="43">
        <v>6224.961689379787</v>
      </c>
      <c r="AF7" s="43">
        <v>6224.961689379794</v>
      </c>
      <c r="AG7" s="43">
        <v>6224.961689379787</v>
      </c>
      <c r="AH7" s="43">
        <v>6224.961689379794</v>
      </c>
      <c r="AI7" s="43">
        <v>6224.961689379794</v>
      </c>
      <c r="AJ7" s="43">
        <v>6224.961689379794</v>
      </c>
      <c r="AK7" s="43">
        <v>6224.961689379794</v>
      </c>
      <c r="AL7" s="43">
        <v>6224.961689379794</v>
      </c>
      <c r="AM7" s="43">
        <v>7926.9419888798</v>
      </c>
      <c r="AN7" s="43">
        <v>7926.9419888798075</v>
      </c>
      <c r="AO7" s="43">
        <v>7926.9419888798</v>
      </c>
      <c r="AP7" s="43">
        <v>7926.9419888798075</v>
      </c>
      <c r="AQ7" s="43">
        <v>7926.9419888798</v>
      </c>
      <c r="AR7" s="43">
        <v>7926.9419888798075</v>
      </c>
      <c r="AS7" s="43">
        <v>7926.9419888798075</v>
      </c>
      <c r="AT7" s="43">
        <v>7926.9419888798075</v>
      </c>
      <c r="AU7" s="43">
        <v>7926.9419888798075</v>
      </c>
      <c r="AV7" s="43">
        <v>7926.941988879815</v>
      </c>
      <c r="AW7" s="43">
        <v>7926.9419888798075</v>
      </c>
      <c r="AX7" s="43">
        <v>7926.9419888798075</v>
      </c>
      <c r="AY7" s="43">
        <v>9683.894034864832</v>
      </c>
      <c r="AZ7" s="43">
        <v>9683.894034864825</v>
      </c>
      <c r="BA7" s="43">
        <v>9683.894034864825</v>
      </c>
      <c r="BB7" s="43">
        <v>9683.894034864832</v>
      </c>
      <c r="BC7" s="43">
        <v>9683.894034864832</v>
      </c>
      <c r="BD7" s="43">
        <v>9683.894034864825</v>
      </c>
      <c r="BE7" s="43">
        <v>9683.894034864832</v>
      </c>
      <c r="BF7" s="43">
        <v>9683.894034864832</v>
      </c>
      <c r="BG7" s="43">
        <v>9683.894034864832</v>
      </c>
      <c r="BH7" s="43">
        <v>9683.894034864832</v>
      </c>
      <c r="BI7" s="43">
        <v>9683.89403486484</v>
      </c>
      <c r="BJ7" s="43">
        <v>9683.894034864832</v>
      </c>
      <c r="BK7" s="43">
        <v>11497.545226479393</v>
      </c>
      <c r="BL7" s="43">
        <v>11497.545226479386</v>
      </c>
      <c r="BM7" s="43">
        <v>11497.545226479378</v>
      </c>
      <c r="BN7" s="43">
        <v>11497.5452264794</v>
      </c>
      <c r="BO7" s="43">
        <v>11497.545226479393</v>
      </c>
      <c r="BP7" s="43">
        <v>11497.545226479393</v>
      </c>
      <c r="BQ7" s="43">
        <v>11497.545226479393</v>
      </c>
      <c r="BR7" s="43">
        <v>11497.545226479393</v>
      </c>
      <c r="BS7" s="43">
        <v>11497.5452264794</v>
      </c>
      <c r="BT7" s="43">
        <v>11497.5452264794</v>
      </c>
      <c r="BU7" s="43">
        <v>11497.545226479408</v>
      </c>
      <c r="BV7" s="43">
        <v>11497.5452264794</v>
      </c>
      <c r="BW7" s="43">
        <v>13369.676349777386</v>
      </c>
      <c r="BX7" s="43">
        <v>13369.676349777394</v>
      </c>
      <c r="BY7" s="43">
        <v>13369.6763497774</v>
      </c>
      <c r="BZ7" s="43">
        <v>13369.676349777394</v>
      </c>
      <c r="CA7" s="43">
        <v>13369.676349777394</v>
      </c>
      <c r="CB7" s="43">
        <v>13369.6763497774</v>
      </c>
      <c r="CC7" s="43">
        <v>13369.6763497774</v>
      </c>
      <c r="CD7" s="43">
        <v>13369.676349777394</v>
      </c>
      <c r="CE7" s="43">
        <v>13369.6763497774</v>
      </c>
      <c r="CF7" s="43">
        <v>13369.676349777408</v>
      </c>
      <c r="CG7" s="43">
        <v>13369.676349777408</v>
      </c>
      <c r="CH7" s="43">
        <v>4592329.341334727</v>
      </c>
    </row>
    <row r="8" spans="1:86" s="44" customFormat="1" x14ac:dyDescent="0.25">
      <c r="A8" s="60" t="s">
        <v>384</v>
      </c>
      <c r="B8" s="61">
        <f>SUM(C8:CH8)</f>
      </c>
      <c r="C8" s="45">
        <v>-1882456.0752325584</v>
      </c>
      <c r="D8" s="45">
        <v>-32814.49219607331</v>
      </c>
      <c r="E8" s="45">
        <v>-25590.782272381453</v>
      </c>
      <c r="F8" s="45">
        <v>-21944.68882543378</v>
      </c>
      <c r="G8" s="45">
        <v>-15254.961145927964</v>
      </c>
      <c r="H8" s="45">
        <v>-8565.233466422149</v>
      </c>
      <c r="I8" s="45">
        <v>-8821.135810172149</v>
      </c>
      <c r="J8" s="45">
        <v>-12735.603730957033</v>
      </c>
      <c r="K8" s="45">
        <v>-13158.029512207031</v>
      </c>
      <c r="L8" s="45">
        <v>-13580.455293457037</v>
      </c>
      <c r="M8" s="45">
        <v>-14002.881074707033</v>
      </c>
      <c r="N8" s="45">
        <v>-43295.17996875</v>
      </c>
      <c r="O8" s="45">
        <v>-67310.24807860467</v>
      </c>
      <c r="P8" s="45">
        <v>-67310.24807860467</v>
      </c>
      <c r="Q8" s="45">
        <v>-67310.24807860467</v>
      </c>
      <c r="R8" s="45">
        <v>-67310.24807860467</v>
      </c>
      <c r="S8" s="45">
        <v>-67310.24807860467</v>
      </c>
      <c r="T8" s="45">
        <v>-67310.24807860467</v>
      </c>
      <c r="U8" s="45">
        <v>-27956.610378139543</v>
      </c>
      <c r="V8" s="45">
        <v>8235.304999999993</v>
      </c>
      <c r="W8" s="45">
        <v>8235.304999999993</v>
      </c>
      <c r="X8" s="45">
        <v>8235.304999999993</v>
      </c>
      <c r="Y8" s="45">
        <v>8235.304999999993</v>
      </c>
      <c r="Z8" s="45">
        <v>532764.4489679523</v>
      </c>
      <c r="AA8" s="45">
        <v>6224.961689379787</v>
      </c>
      <c r="AB8" s="45">
        <v>6224.961689379794</v>
      </c>
      <c r="AC8" s="45">
        <v>6224.961689379794</v>
      </c>
      <c r="AD8" s="45">
        <v>6224.961689379794</v>
      </c>
      <c r="AE8" s="45">
        <v>6224.961689379787</v>
      </c>
      <c r="AF8" s="45">
        <v>6224.961689379794</v>
      </c>
      <c r="AG8" s="45">
        <v>6224.961689379787</v>
      </c>
      <c r="AH8" s="45">
        <v>6224.961689379794</v>
      </c>
      <c r="AI8" s="45">
        <v>6224.961689379794</v>
      </c>
      <c r="AJ8" s="45">
        <v>6224.961689379794</v>
      </c>
      <c r="AK8" s="45">
        <v>6224.961689379794</v>
      </c>
      <c r="AL8" s="45">
        <v>6224.961689379794</v>
      </c>
      <c r="AM8" s="45">
        <v>7926.9419888798</v>
      </c>
      <c r="AN8" s="45">
        <v>7926.9419888798075</v>
      </c>
      <c r="AO8" s="45">
        <v>7926.9419888798</v>
      </c>
      <c r="AP8" s="45">
        <v>7926.9419888798075</v>
      </c>
      <c r="AQ8" s="45">
        <v>7926.9419888798</v>
      </c>
      <c r="AR8" s="45">
        <v>7926.9419888798075</v>
      </c>
      <c r="AS8" s="45">
        <v>7926.9419888798075</v>
      </c>
      <c r="AT8" s="45">
        <v>7926.9419888798075</v>
      </c>
      <c r="AU8" s="45">
        <v>7926.9419888798075</v>
      </c>
      <c r="AV8" s="45">
        <v>7926.941988879815</v>
      </c>
      <c r="AW8" s="45">
        <v>7926.9419888798075</v>
      </c>
      <c r="AX8" s="45">
        <v>7926.9419888798075</v>
      </c>
      <c r="AY8" s="45">
        <v>9683.894034864832</v>
      </c>
      <c r="AZ8" s="45">
        <v>9683.894034864825</v>
      </c>
      <c r="BA8" s="45">
        <v>9683.894034864825</v>
      </c>
      <c r="BB8" s="45">
        <v>9683.894034864832</v>
      </c>
      <c r="BC8" s="45">
        <v>9683.894034864832</v>
      </c>
      <c r="BD8" s="45">
        <v>9683.894034864825</v>
      </c>
      <c r="BE8" s="45">
        <v>9683.894034864832</v>
      </c>
      <c r="BF8" s="45">
        <v>9683.894034864832</v>
      </c>
      <c r="BG8" s="45">
        <v>9683.894034864832</v>
      </c>
      <c r="BH8" s="45">
        <v>9683.894034864832</v>
      </c>
      <c r="BI8" s="45">
        <v>9683.89403486484</v>
      </c>
      <c r="BJ8" s="45">
        <v>9683.894034864832</v>
      </c>
      <c r="BK8" s="45">
        <v>11497.545226479393</v>
      </c>
      <c r="BL8" s="45">
        <v>11497.545226479386</v>
      </c>
      <c r="BM8" s="45">
        <v>11497.545226479378</v>
      </c>
      <c r="BN8" s="45">
        <v>11497.5452264794</v>
      </c>
      <c r="BO8" s="45">
        <v>11497.545226479393</v>
      </c>
      <c r="BP8" s="45">
        <v>11497.545226479393</v>
      </c>
      <c r="BQ8" s="45">
        <v>11497.545226479393</v>
      </c>
      <c r="BR8" s="45">
        <v>11497.545226479393</v>
      </c>
      <c r="BS8" s="45">
        <v>11497.5452264794</v>
      </c>
      <c r="BT8" s="45">
        <v>11497.5452264794</v>
      </c>
      <c r="BU8" s="45">
        <v>11497.545226479408</v>
      </c>
      <c r="BV8" s="45">
        <v>11497.5452264794</v>
      </c>
      <c r="BW8" s="45">
        <v>13369.676349777386</v>
      </c>
      <c r="BX8" s="45">
        <v>13369.676349777394</v>
      </c>
      <c r="BY8" s="45">
        <v>13369.6763497774</v>
      </c>
      <c r="BZ8" s="45">
        <v>13369.676349777394</v>
      </c>
      <c r="CA8" s="45">
        <v>13369.676349777394</v>
      </c>
      <c r="CB8" s="45">
        <v>13369.6763497774</v>
      </c>
      <c r="CC8" s="45">
        <v>13369.6763497774</v>
      </c>
      <c r="CD8" s="45">
        <v>13369.676349777394</v>
      </c>
      <c r="CE8" s="45">
        <v>13369.6763497774</v>
      </c>
      <c r="CF8" s="45">
        <v>13369.676349777408</v>
      </c>
      <c r="CG8" s="45">
        <v>13369.676349777408</v>
      </c>
      <c r="CH8" s="45">
        <v>4592329.341334727</v>
      </c>
    </row>
    <row r="9" spans="1:86" x14ac:dyDescent="0.25">
      <c r="A9" s="62" t="s">
        <v>385</v>
      </c>
      <c r="B9" s="64" t="s">
        <v>386</v>
      </c>
      <c r="C9" s="43">
        <v>0</v>
      </c>
      <c r="D9" s="43">
        <v>0</v>
      </c>
      <c r="E9" s="43">
        <v>0</v>
      </c>
      <c r="F9" s="43">
        <v>0</v>
      </c>
      <c r="G9" s="43">
        <v>0</v>
      </c>
      <c r="H9" s="43">
        <v>0</v>
      </c>
      <c r="I9" s="43">
        <v>0</v>
      </c>
      <c r="J9" s="43">
        <v>0</v>
      </c>
      <c r="K9" s="43">
        <v>0</v>
      </c>
      <c r="L9" s="43">
        <v>0</v>
      </c>
      <c r="M9" s="43">
        <v>0</v>
      </c>
      <c r="N9" s="43">
        <v>0</v>
      </c>
      <c r="O9" s="43">
        <v>0</v>
      </c>
      <c r="P9" s="43">
        <v>0</v>
      </c>
      <c r="Q9" s="43">
        <v>0</v>
      </c>
      <c r="R9" s="43">
        <v>0</v>
      </c>
      <c r="S9" s="43">
        <v>0</v>
      </c>
      <c r="T9" s="43">
        <v>0</v>
      </c>
      <c r="U9" s="43">
        <v>0</v>
      </c>
      <c r="V9" s="43">
        <v>0</v>
      </c>
      <c r="W9" s="43">
        <v>0</v>
      </c>
      <c r="X9" s="43">
        <v>0</v>
      </c>
      <c r="Y9" s="43">
        <v>0</v>
      </c>
      <c r="Z9" s="43">
        <v>0</v>
      </c>
      <c r="AA9" s="43">
        <v>0</v>
      </c>
      <c r="AB9" s="43">
        <v>0</v>
      </c>
      <c r="AC9" s="43">
        <v>0</v>
      </c>
      <c r="AD9" s="43">
        <v>0</v>
      </c>
      <c r="AE9" s="43">
        <v>0</v>
      </c>
      <c r="AF9" s="43">
        <v>0</v>
      </c>
      <c r="AG9" s="43">
        <v>0</v>
      </c>
      <c r="AH9" s="43">
        <v>0</v>
      </c>
      <c r="AI9" s="43">
        <v>0</v>
      </c>
      <c r="AJ9" s="43">
        <v>0</v>
      </c>
      <c r="AK9" s="43">
        <v>0</v>
      </c>
      <c r="AL9" s="43">
        <v>0</v>
      </c>
      <c r="AM9" s="43">
        <v>0</v>
      </c>
      <c r="AN9" s="43">
        <v>0</v>
      </c>
      <c r="AO9" s="43">
        <v>0</v>
      </c>
      <c r="AP9" s="43">
        <v>0</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c r="BZ9" s="43">
        <v>0</v>
      </c>
      <c r="CA9" s="43">
        <v>0</v>
      </c>
      <c r="CB9" s="43">
        <v>0</v>
      </c>
      <c r="CC9" s="43">
        <v>0</v>
      </c>
      <c r="CD9" s="43">
        <v>0</v>
      </c>
      <c r="CE9" s="43">
        <v>0</v>
      </c>
      <c r="CF9" s="43">
        <v>0</v>
      </c>
      <c r="CG9" s="43">
        <v>0</v>
      </c>
      <c r="CH9" s="43">
        <v>0</v>
      </c>
    </row>
    <row r="10" spans="1:86" s="44" customFormat="1" x14ac:dyDescent="0.25">
      <c r="A10" s="60" t="s">
        <v>387</v>
      </c>
      <c r="B10" s="61">
        <f>SUM(C10:CH10)</f>
      </c>
      <c r="C10" s="45">
        <v>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v>0</v>
      </c>
      <c r="AO10" s="45">
        <v>0</v>
      </c>
      <c r="AP10" s="45">
        <v>0</v>
      </c>
      <c r="AQ10" s="45">
        <v>0</v>
      </c>
      <c r="AR10" s="45">
        <v>0</v>
      </c>
      <c r="AS10" s="45">
        <v>0</v>
      </c>
      <c r="AT10" s="45">
        <v>0</v>
      </c>
      <c r="AU10" s="45">
        <v>0</v>
      </c>
      <c r="AV10" s="45">
        <v>0</v>
      </c>
      <c r="AW10" s="45">
        <v>0</v>
      </c>
      <c r="AX10" s="45">
        <v>0</v>
      </c>
      <c r="AY10" s="45">
        <v>0</v>
      </c>
      <c r="AZ10" s="45">
        <v>0</v>
      </c>
      <c r="BA10" s="45">
        <v>0</v>
      </c>
      <c r="BB10" s="45">
        <v>0</v>
      </c>
      <c r="BC10" s="45">
        <v>0</v>
      </c>
      <c r="BD10" s="45">
        <v>0</v>
      </c>
      <c r="BE10" s="45">
        <v>0</v>
      </c>
      <c r="BF10" s="45">
        <v>0</v>
      </c>
      <c r="BG10" s="45">
        <v>0</v>
      </c>
      <c r="BH10" s="45">
        <v>0</v>
      </c>
      <c r="BI10" s="45">
        <v>0</v>
      </c>
      <c r="BJ10" s="45">
        <v>0</v>
      </c>
      <c r="BK10" s="45">
        <v>0</v>
      </c>
      <c r="BL10" s="45">
        <v>0</v>
      </c>
      <c r="BM10" s="45">
        <v>0</v>
      </c>
      <c r="BN10" s="45">
        <v>0</v>
      </c>
      <c r="BO10" s="45">
        <v>0</v>
      </c>
      <c r="BP10" s="45">
        <v>0</v>
      </c>
      <c r="BQ10" s="45">
        <v>0</v>
      </c>
      <c r="BR10" s="45">
        <v>0</v>
      </c>
      <c r="BS10" s="45">
        <v>0</v>
      </c>
      <c r="BT10" s="45">
        <v>0</v>
      </c>
      <c r="BU10" s="45">
        <v>0</v>
      </c>
      <c r="BV10" s="45">
        <v>0</v>
      </c>
      <c r="BW10" s="45">
        <v>0</v>
      </c>
      <c r="BX10" s="45">
        <v>0</v>
      </c>
      <c r="BY10" s="45">
        <v>0</v>
      </c>
      <c r="BZ10" s="45">
        <v>0</v>
      </c>
      <c r="CA10" s="45">
        <v>0</v>
      </c>
      <c r="CB10" s="45">
        <v>0</v>
      </c>
      <c r="CC10" s="45">
        <v>0</v>
      </c>
      <c r="CD10" s="45">
        <v>0</v>
      </c>
      <c r="CE10" s="45">
        <v>0</v>
      </c>
      <c r="CF10" s="45">
        <v>0</v>
      </c>
      <c r="CG10" s="45">
        <v>0</v>
      </c>
      <c r="CH10" s="45">
        <v>0</v>
      </c>
    </row>
    <row r="11" spans="1:86" x14ac:dyDescent="0.25">
      <c r="A11" s="62" t="s">
        <v>388</v>
      </c>
      <c r="B11" s="63">
        <f>SUM(C11:CH11)</f>
      </c>
      <c r="C11" s="43">
        <v>0</v>
      </c>
      <c r="D11" s="43">
        <v>0</v>
      </c>
      <c r="E11" s="43">
        <v>0</v>
      </c>
      <c r="F11" s="43">
        <v>0</v>
      </c>
      <c r="G11" s="43">
        <v>0</v>
      </c>
      <c r="H11" s="43">
        <v>0</v>
      </c>
      <c r="I11" s="43">
        <v>0</v>
      </c>
      <c r="J11" s="43">
        <v>0</v>
      </c>
      <c r="K11" s="43">
        <v>0</v>
      </c>
      <c r="L11" s="43">
        <v>0</v>
      </c>
      <c r="M11" s="43">
        <v>0</v>
      </c>
      <c r="N11" s="43">
        <v>0</v>
      </c>
      <c r="O11" s="43">
        <v>0</v>
      </c>
      <c r="P11" s="43">
        <v>0</v>
      </c>
      <c r="Q11" s="43">
        <v>0</v>
      </c>
      <c r="R11" s="43">
        <v>0</v>
      </c>
      <c r="S11" s="43">
        <v>0</v>
      </c>
      <c r="T11" s="43">
        <v>0</v>
      </c>
      <c r="U11" s="43">
        <v>0</v>
      </c>
      <c r="V11" s="43">
        <v>0</v>
      </c>
      <c r="W11" s="43">
        <v>0</v>
      </c>
      <c r="X11" s="43">
        <v>0</v>
      </c>
      <c r="Y11" s="43">
        <v>0</v>
      </c>
      <c r="Z11" s="43">
        <v>0</v>
      </c>
      <c r="AA11" s="43">
        <v>0</v>
      </c>
      <c r="AB11" s="43">
        <v>0</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43">
        <v>0</v>
      </c>
      <c r="AT11" s="43">
        <v>0</v>
      </c>
      <c r="AU11" s="43">
        <v>0</v>
      </c>
      <c r="AV11" s="43">
        <v>0</v>
      </c>
      <c r="AW11" s="43">
        <v>0</v>
      </c>
      <c r="AX11" s="43">
        <v>0</v>
      </c>
      <c r="AY11" s="43">
        <v>0</v>
      </c>
      <c r="AZ11" s="43">
        <v>0</v>
      </c>
      <c r="BA11" s="43">
        <v>0</v>
      </c>
      <c r="BB11" s="43">
        <v>0</v>
      </c>
      <c r="BC11" s="43">
        <v>0</v>
      </c>
      <c r="BD11" s="43">
        <v>0</v>
      </c>
      <c r="BE11" s="43">
        <v>0</v>
      </c>
      <c r="BF11" s="43">
        <v>0</v>
      </c>
      <c r="BG11" s="43">
        <v>0</v>
      </c>
      <c r="BH11" s="43">
        <v>0</v>
      </c>
      <c r="BI11" s="43">
        <v>0</v>
      </c>
      <c r="BJ11" s="43">
        <v>0</v>
      </c>
      <c r="BK11" s="43">
        <v>0</v>
      </c>
      <c r="BL11" s="43">
        <v>0</v>
      </c>
      <c r="BM11" s="43">
        <v>0</v>
      </c>
      <c r="BN11" s="43">
        <v>0</v>
      </c>
      <c r="BO11" s="43">
        <v>0</v>
      </c>
      <c r="BP11" s="43">
        <v>0</v>
      </c>
      <c r="BQ11" s="43">
        <v>0</v>
      </c>
      <c r="BR11" s="43">
        <v>0</v>
      </c>
      <c r="BS11" s="43">
        <v>0</v>
      </c>
      <c r="BT11" s="43">
        <v>0</v>
      </c>
      <c r="BU11" s="43">
        <v>0</v>
      </c>
      <c r="BV11" s="43">
        <v>0</v>
      </c>
      <c r="BW11" s="43">
        <v>0</v>
      </c>
      <c r="BX11" s="43">
        <v>0</v>
      </c>
      <c r="BY11" s="43">
        <v>0</v>
      </c>
      <c r="BZ11" s="43">
        <v>0</v>
      </c>
      <c r="CA11" s="43">
        <v>0</v>
      </c>
      <c r="CB11" s="43">
        <v>0</v>
      </c>
      <c r="CC11" s="43">
        <v>0</v>
      </c>
      <c r="CD11" s="43">
        <v>0</v>
      </c>
      <c r="CE11" s="43">
        <v>0</v>
      </c>
      <c r="CF11" s="43">
        <v>0</v>
      </c>
      <c r="CG11" s="43">
        <v>0</v>
      </c>
      <c r="CH11" s="43">
        <v>0</v>
      </c>
    </row>
    <row r="12" spans="1:86" s="44" customFormat="1" x14ac:dyDescent="0.25">
      <c r="A12" s="60" t="s">
        <v>389</v>
      </c>
      <c r="B12" s="65" t="s">
        <v>386</v>
      </c>
      <c r="C12" s="45">
        <v>0</v>
      </c>
      <c r="D12" s="45">
        <v>0</v>
      </c>
      <c r="E12" s="45">
        <v>0</v>
      </c>
      <c r="F12" s="45">
        <v>0</v>
      </c>
      <c r="G12" s="45">
        <v>0</v>
      </c>
      <c r="H12" s="45">
        <v>0</v>
      </c>
      <c r="I12" s="45">
        <v>0</v>
      </c>
      <c r="J12" s="45">
        <v>0</v>
      </c>
      <c r="K12" s="45">
        <v>0</v>
      </c>
      <c r="L12" s="45">
        <v>0</v>
      </c>
      <c r="M12" s="45">
        <v>0</v>
      </c>
      <c r="N12" s="45">
        <v>0</v>
      </c>
      <c r="O12" s="45">
        <v>0</v>
      </c>
      <c r="P12" s="45">
        <v>0</v>
      </c>
      <c r="Q12" s="45">
        <v>0</v>
      </c>
      <c r="R12" s="45">
        <v>0</v>
      </c>
      <c r="S12" s="45">
        <v>0</v>
      </c>
      <c r="T12" s="45">
        <v>0</v>
      </c>
      <c r="U12" s="45">
        <v>0</v>
      </c>
      <c r="V12" s="45">
        <v>0</v>
      </c>
      <c r="W12" s="45">
        <v>0</v>
      </c>
      <c r="X12" s="45">
        <v>0</v>
      </c>
      <c r="Y12" s="45">
        <v>0</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c r="AP12" s="45">
        <v>0</v>
      </c>
      <c r="AQ12" s="45">
        <v>0</v>
      </c>
      <c r="AR12" s="45">
        <v>0</v>
      </c>
      <c r="AS12" s="45">
        <v>0</v>
      </c>
      <c r="AT12" s="45">
        <v>0</v>
      </c>
      <c r="AU12" s="45">
        <v>0</v>
      </c>
      <c r="AV12" s="45">
        <v>0</v>
      </c>
      <c r="AW12" s="45">
        <v>0</v>
      </c>
      <c r="AX12" s="45">
        <v>0</v>
      </c>
      <c r="AY12" s="45">
        <v>0</v>
      </c>
      <c r="AZ12" s="45">
        <v>0</v>
      </c>
      <c r="BA12" s="45">
        <v>0</v>
      </c>
      <c r="BB12" s="45">
        <v>0</v>
      </c>
      <c r="BC12" s="45">
        <v>0</v>
      </c>
      <c r="BD12" s="45">
        <v>0</v>
      </c>
      <c r="BE12" s="45">
        <v>0</v>
      </c>
      <c r="BF12" s="45">
        <v>0</v>
      </c>
      <c r="BG12" s="45">
        <v>0</v>
      </c>
      <c r="BH12" s="45">
        <v>0</v>
      </c>
      <c r="BI12" s="45">
        <v>0</v>
      </c>
      <c r="BJ12" s="45">
        <v>0</v>
      </c>
      <c r="BK12" s="45">
        <v>0</v>
      </c>
      <c r="BL12" s="45">
        <v>0</v>
      </c>
      <c r="BM12" s="45">
        <v>0</v>
      </c>
      <c r="BN12" s="45">
        <v>0</v>
      </c>
      <c r="BO12" s="45">
        <v>0</v>
      </c>
      <c r="BP12" s="45">
        <v>0</v>
      </c>
      <c r="BQ12" s="45">
        <v>0</v>
      </c>
      <c r="BR12" s="45">
        <v>0</v>
      </c>
      <c r="BS12" s="45">
        <v>0</v>
      </c>
      <c r="BT12" s="45">
        <v>0</v>
      </c>
      <c r="BU12" s="45">
        <v>0</v>
      </c>
      <c r="BV12" s="45">
        <v>0</v>
      </c>
      <c r="BW12" s="45">
        <v>0</v>
      </c>
      <c r="BX12" s="45">
        <v>0</v>
      </c>
      <c r="BY12" s="45">
        <v>0</v>
      </c>
      <c r="BZ12" s="45">
        <v>0</v>
      </c>
      <c r="CA12" s="45">
        <v>0</v>
      </c>
      <c r="CB12" s="45">
        <v>0</v>
      </c>
      <c r="CC12" s="45">
        <v>0</v>
      </c>
      <c r="CD12" s="45">
        <v>0</v>
      </c>
      <c r="CE12" s="45">
        <v>0</v>
      </c>
      <c r="CF12" s="45">
        <v>0</v>
      </c>
      <c r="CG12" s="45">
        <v>0</v>
      </c>
      <c r="CH12" s="45">
        <v>0</v>
      </c>
    </row>
    <row r="14" spans="1:1" s="42" customFormat="1" x14ac:dyDescent="0.25">
      <c r="A14" s="42" t="s">
        <v>390</v>
      </c>
    </row>
    <row r="15" spans="1:5" s="39" customFormat="1" x14ac:dyDescent="0.25">
      <c r="A15" s="39" t="s">
        <v>391</v>
      </c>
      <c r="B15" s="39" t="s">
        <v>392</v>
      </c>
      <c r="C15" s="39" t="s">
        <v>393</v>
      </c>
      <c r="D15" s="39" t="s">
        <v>394</v>
      </c>
      <c r="E15" s="39" t="s">
        <v>395</v>
      </c>
    </row>
    <row r="16" spans="1:5" s="44" customFormat="1" x14ac:dyDescent="0.25">
      <c r="A16" s="44" t="s">
        <v>380</v>
      </c>
      <c r="B16" s="45">
        <f>ABS(SUMIF(C4:CH4,"&lt;0"))</f>
      </c>
      <c r="C16" s="45">
        <f>SUMIF(C4:CH4,"&gt;0")</f>
      </c>
      <c r="D16" s="66">
        <f>XIRR(C4:CH4,C3:CH3)</f>
      </c>
      <c r="E16" s="67">
        <f>IF(B16&gt;0, C16/B16, 0)</f>
      </c>
    </row>
    <row r="17" spans="1:5" x14ac:dyDescent="0.25">
      <c r="A17" t="s">
        <v>381</v>
      </c>
      <c r="B17" s="43">
        <f>ABS(SUMIF(C5:CH5,"&lt;0"))</f>
      </c>
      <c r="C17" s="43">
        <f>SUMIF(C5:CH5,"&gt;0")</f>
      </c>
      <c r="D17" s="68">
        <f>XIRR(C5:CH5,C3:CH3)</f>
      </c>
      <c r="E17" s="69">
        <f>IF(B17&gt;0, C17/B17, 0)</f>
      </c>
    </row>
    <row r="18" spans="1:5" s="44" customFormat="1" x14ac:dyDescent="0.25">
      <c r="A18" s="44" t="s">
        <v>382</v>
      </c>
      <c r="B18" s="45">
        <f>ABS(SUMIF(C6:CH6,"&lt;0"))</f>
      </c>
      <c r="C18" s="45">
        <f>SUMIF(C6:CH6,"&gt;0")</f>
      </c>
      <c r="D18" s="66">
        <f>XIRR(C6:CH6,C3:CH3)</f>
      </c>
      <c r="E18" s="67">
        <f>IF(B18&gt;0, C18/B18, 0)</f>
      </c>
    </row>
    <row r="19" spans="1:5" x14ac:dyDescent="0.25">
      <c r="A19" t="s">
        <v>383</v>
      </c>
      <c r="B19" s="43">
        <f>ABS(SUMIF(C7:CH7,"&lt;0"))</f>
      </c>
      <c r="C19" s="43">
        <f>SUMIF(C7:CH7,"&gt;0")</f>
      </c>
      <c r="D19" s="68">
        <f>XIRR(C7:CH7,C3:CH3)</f>
      </c>
      <c r="E19" s="69">
        <f>IF(B19&gt;0, C19/B19, 0)</f>
      </c>
    </row>
    <row r="20" spans="1:5" s="44" customFormat="1" x14ac:dyDescent="0.25">
      <c r="A20" s="44" t="s">
        <v>384</v>
      </c>
      <c r="B20" s="45">
        <f>ABS(SUMIF(C8:CH8,"&lt;0"))</f>
      </c>
      <c r="C20" s="45">
        <f>SUMIF(C8:CH8,"&gt;0")</f>
      </c>
      <c r="D20" s="66">
        <f>XIRR(C8:CH8,C3:CH3)</f>
      </c>
      <c r="E20" s="67">
        <f>IF(B20&gt;0, C20/B20, 0)</f>
      </c>
    </row>
    <row r="23" spans="1:1" s="42" customFormat="1" x14ac:dyDescent="0.25">
      <c r="A23" s="42" t="s">
        <v>396</v>
      </c>
    </row>
    <row r="24" spans="1:1" s="42" customFormat="1" x14ac:dyDescent="0.25">
      <c r="A24" s="42" t="s">
        <v>397</v>
      </c>
    </row>
    <row r="25" spans="1:86" x14ac:dyDescent="0.25">
      <c r="A25" t="s">
        <v>398</v>
      </c>
      <c r="B25" s="43">
        <f>SUM(C25:CH25)</f>
      </c>
      <c r="C25" s="43">
        <v>-1882456.0752325584</v>
      </c>
      <c r="D25" s="43">
        <v>-32814.49219607331</v>
      </c>
      <c r="E25" s="43">
        <v>-25590.782272381453</v>
      </c>
      <c r="F25" s="43">
        <v>-21944.68882543378</v>
      </c>
      <c r="G25" s="43">
        <v>-15254.961145927964</v>
      </c>
      <c r="H25" s="43">
        <v>-8565.233466422149</v>
      </c>
      <c r="I25" s="43">
        <v>-8821.135810172149</v>
      </c>
      <c r="J25" s="43">
        <v>-12735.603730957033</v>
      </c>
      <c r="K25" s="43">
        <v>-13158.029512207031</v>
      </c>
      <c r="L25" s="43">
        <v>-13580.455293457037</v>
      </c>
      <c r="M25" s="43">
        <v>-14002.881074707033</v>
      </c>
      <c r="N25" s="43">
        <v>-43295.17996875</v>
      </c>
      <c r="O25" s="43">
        <v>-67310.24807860467</v>
      </c>
      <c r="P25" s="43">
        <v>-67310.24807860467</v>
      </c>
      <c r="Q25" s="43">
        <v>-67310.24807860467</v>
      </c>
      <c r="R25" s="43">
        <v>-67310.24807860467</v>
      </c>
      <c r="S25" s="43">
        <v>-67310.24807860467</v>
      </c>
      <c r="T25" s="43">
        <v>-67310.24807860467</v>
      </c>
      <c r="U25" s="43">
        <v>-27956.610378139543</v>
      </c>
      <c r="V25" s="43">
        <v>0</v>
      </c>
      <c r="W25" s="43">
        <v>0</v>
      </c>
      <c r="X25" s="43">
        <v>0</v>
      </c>
      <c r="Y25" s="43">
        <v>0</v>
      </c>
      <c r="Z25" s="43">
        <v>0</v>
      </c>
      <c r="AA25" s="43">
        <v>0</v>
      </c>
      <c r="AB25" s="43">
        <v>0</v>
      </c>
      <c r="AC25" s="43">
        <v>0</v>
      </c>
      <c r="AD25" s="43">
        <v>0</v>
      </c>
      <c r="AE25" s="43">
        <v>0</v>
      </c>
      <c r="AF25" s="43">
        <v>0</v>
      </c>
      <c r="AG25" s="43">
        <v>0</v>
      </c>
      <c r="AH25" s="43">
        <v>0</v>
      </c>
      <c r="AI25" s="43">
        <v>0</v>
      </c>
      <c r="AJ25" s="43">
        <v>0</v>
      </c>
      <c r="AK25" s="43">
        <v>0</v>
      </c>
      <c r="AL25" s="43">
        <v>0</v>
      </c>
      <c r="AM25" s="43">
        <v>0</v>
      </c>
      <c r="AN25" s="43">
        <v>0</v>
      </c>
      <c r="AO25" s="43">
        <v>0</v>
      </c>
      <c r="AP25" s="43">
        <v>0</v>
      </c>
      <c r="AQ25" s="43">
        <v>0</v>
      </c>
      <c r="AR25" s="43">
        <v>0</v>
      </c>
      <c r="AS25" s="43">
        <v>0</v>
      </c>
      <c r="AT25" s="43">
        <v>0</v>
      </c>
      <c r="AU25" s="43">
        <v>0</v>
      </c>
      <c r="AV25" s="43">
        <v>0</v>
      </c>
      <c r="AW25" s="43">
        <v>0</v>
      </c>
      <c r="AX25" s="43">
        <v>0</v>
      </c>
      <c r="AY25" s="43">
        <v>0</v>
      </c>
      <c r="AZ25" s="43">
        <v>0</v>
      </c>
      <c r="BA25" s="43">
        <v>0</v>
      </c>
      <c r="BB25" s="43">
        <v>0</v>
      </c>
      <c r="BC25" s="43">
        <v>0</v>
      </c>
      <c r="BD25" s="43">
        <v>0</v>
      </c>
      <c r="BE25" s="43">
        <v>0</v>
      </c>
      <c r="BF25" s="43">
        <v>0</v>
      </c>
      <c r="BG25" s="43">
        <v>0</v>
      </c>
      <c r="BH25" s="43">
        <v>0</v>
      </c>
      <c r="BI25" s="43">
        <v>0</v>
      </c>
      <c r="BJ25" s="43">
        <v>0</v>
      </c>
      <c r="BK25" s="43">
        <v>0</v>
      </c>
      <c r="BL25" s="43">
        <v>0</v>
      </c>
      <c r="BM25" s="43">
        <v>0</v>
      </c>
      <c r="BN25" s="43">
        <v>0</v>
      </c>
      <c r="BO25" s="43">
        <v>0</v>
      </c>
      <c r="BP25" s="43">
        <v>0</v>
      </c>
      <c r="BQ25" s="43">
        <v>0</v>
      </c>
      <c r="BR25" s="43">
        <v>0</v>
      </c>
      <c r="BS25" s="43">
        <v>0</v>
      </c>
      <c r="BT25" s="43">
        <v>0</v>
      </c>
      <c r="BU25" s="43">
        <v>0</v>
      </c>
      <c r="BV25" s="43">
        <v>0</v>
      </c>
      <c r="BW25" s="43">
        <v>0</v>
      </c>
      <c r="BX25" s="43">
        <v>0</v>
      </c>
      <c r="BY25" s="43">
        <v>0</v>
      </c>
      <c r="BZ25" s="43">
        <v>0</v>
      </c>
      <c r="CA25" s="43">
        <v>0</v>
      </c>
      <c r="CB25" s="43">
        <v>0</v>
      </c>
      <c r="CC25" s="43">
        <v>0</v>
      </c>
      <c r="CD25" s="43">
        <v>0</v>
      </c>
      <c r="CE25" s="43">
        <v>0</v>
      </c>
      <c r="CF25" s="43">
        <v>0</v>
      </c>
      <c r="CG25" s="43">
        <v>0</v>
      </c>
      <c r="CH25" s="43">
        <v>0</v>
      </c>
    </row>
    <row r="26" spans="1:86" s="44" customFormat="1" x14ac:dyDescent="0.25">
      <c r="A26" s="44" t="s">
        <v>399</v>
      </c>
      <c r="B26" s="45">
        <f>SUM(C26:CH26)</f>
      </c>
      <c r="C26" s="45">
        <v>-209161.78613695095</v>
      </c>
      <c r="D26" s="45">
        <v>-3646.05468845259</v>
      </c>
      <c r="E26" s="45">
        <v>-2843.4202524868283</v>
      </c>
      <c r="F26" s="45">
        <v>-2438.298758381531</v>
      </c>
      <c r="G26" s="45">
        <v>-1694.995682880885</v>
      </c>
      <c r="H26" s="45">
        <v>-951.6926073802388</v>
      </c>
      <c r="I26" s="45">
        <v>-980.1262011302388</v>
      </c>
      <c r="J26" s="45">
        <v>-1415.0670812174483</v>
      </c>
      <c r="K26" s="45">
        <v>-1462.0032791341146</v>
      </c>
      <c r="L26" s="45">
        <v>-1508.9394770507818</v>
      </c>
      <c r="M26" s="45">
        <v>-1555.8756749674483</v>
      </c>
      <c r="N26" s="45">
        <v>-4810.575552083334</v>
      </c>
      <c r="O26" s="45">
        <v>-7478.916453178295</v>
      </c>
      <c r="P26" s="45">
        <v>-7478.916453178295</v>
      </c>
      <c r="Q26" s="45">
        <v>-7478.916453178295</v>
      </c>
      <c r="R26" s="45">
        <v>-7478.916453178295</v>
      </c>
      <c r="S26" s="45">
        <v>-7478.916453178295</v>
      </c>
      <c r="T26" s="45">
        <v>-7478.916453178295</v>
      </c>
      <c r="U26" s="45">
        <v>-3106.290042015505</v>
      </c>
      <c r="V26" s="45">
        <v>0</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v>0</v>
      </c>
      <c r="AO26" s="45">
        <v>0</v>
      </c>
      <c r="AP26" s="45">
        <v>0</v>
      </c>
      <c r="AQ26" s="45">
        <v>0</v>
      </c>
      <c r="AR26" s="45">
        <v>0</v>
      </c>
      <c r="AS26" s="45">
        <v>0</v>
      </c>
      <c r="AT26" s="45">
        <v>0</v>
      </c>
      <c r="AU26" s="45">
        <v>0</v>
      </c>
      <c r="AV26" s="45">
        <v>0</v>
      </c>
      <c r="AW26" s="45">
        <v>0</v>
      </c>
      <c r="AX26" s="45">
        <v>0</v>
      </c>
      <c r="AY26" s="45">
        <v>0</v>
      </c>
      <c r="AZ26" s="45">
        <v>0</v>
      </c>
      <c r="BA26" s="45">
        <v>0</v>
      </c>
      <c r="BB26" s="45">
        <v>0</v>
      </c>
      <c r="BC26" s="45">
        <v>0</v>
      </c>
      <c r="BD26" s="45">
        <v>0</v>
      </c>
      <c r="BE26" s="45">
        <v>0</v>
      </c>
      <c r="BF26" s="45">
        <v>0</v>
      </c>
      <c r="BG26" s="45">
        <v>0</v>
      </c>
      <c r="BH26" s="45">
        <v>0</v>
      </c>
      <c r="BI26" s="45">
        <v>0</v>
      </c>
      <c r="BJ26" s="45">
        <v>0</v>
      </c>
      <c r="BK26" s="45">
        <v>0</v>
      </c>
      <c r="BL26" s="45">
        <v>0</v>
      </c>
      <c r="BM26" s="45">
        <v>0</v>
      </c>
      <c r="BN26" s="45">
        <v>0</v>
      </c>
      <c r="BO26" s="45">
        <v>0</v>
      </c>
      <c r="BP26" s="45">
        <v>0</v>
      </c>
      <c r="BQ26" s="45">
        <v>0</v>
      </c>
      <c r="BR26" s="45">
        <v>0</v>
      </c>
      <c r="BS26" s="45">
        <v>0</v>
      </c>
      <c r="BT26" s="45">
        <v>0</v>
      </c>
      <c r="BU26" s="45">
        <v>0</v>
      </c>
      <c r="BV26" s="45">
        <v>0</v>
      </c>
      <c r="BW26" s="45">
        <v>0</v>
      </c>
      <c r="BX26" s="45">
        <v>0</v>
      </c>
      <c r="BY26" s="45">
        <v>0</v>
      </c>
      <c r="BZ26" s="45">
        <v>0</v>
      </c>
      <c r="CA26" s="45">
        <v>0</v>
      </c>
      <c r="CB26" s="45">
        <v>0</v>
      </c>
      <c r="CC26" s="45">
        <v>0</v>
      </c>
      <c r="CD26" s="45">
        <v>0</v>
      </c>
      <c r="CE26" s="45">
        <v>0</v>
      </c>
      <c r="CF26" s="45">
        <v>0</v>
      </c>
      <c r="CG26" s="45">
        <v>0</v>
      </c>
      <c r="CH26" s="45">
        <v>0</v>
      </c>
    </row>
    <row r="27" spans="1:86" s="46" customFormat="1" x14ac:dyDescent="0.25">
      <c r="A27" s="46" t="s">
        <v>400</v>
      </c>
      <c r="B27" s="47">
        <f>SUM(C27:CH27)</f>
      </c>
      <c r="C27" s="47">
        <f>SUM(C25:C26)</f>
      </c>
      <c r="D27" s="47">
        <f>SUM(D25:D26)</f>
      </c>
      <c r="E27" s="47">
        <f>SUM(E25:E26)</f>
      </c>
      <c r="F27" s="47">
        <f>SUM(F25:F26)</f>
      </c>
      <c r="G27" s="47">
        <f>SUM(G25:G26)</f>
      </c>
      <c r="H27" s="47">
        <f>SUM(H25:H26)</f>
      </c>
      <c r="I27" s="47">
        <f>SUM(I25:I26)</f>
      </c>
      <c r="J27" s="47">
        <f>SUM(J25:J26)</f>
      </c>
      <c r="K27" s="47">
        <f>SUM(K25:K26)</f>
      </c>
      <c r="L27" s="47">
        <f>SUM(L25:L26)</f>
      </c>
      <c r="M27" s="47">
        <f>SUM(M25:M26)</f>
      </c>
      <c r="N27" s="47">
        <f>SUM(N25:N26)</f>
      </c>
      <c r="O27" s="47">
        <f>SUM(O25:O26)</f>
      </c>
      <c r="P27" s="47">
        <f>SUM(P25:P26)</f>
      </c>
      <c r="Q27" s="47">
        <f>SUM(Q25:Q26)</f>
      </c>
      <c r="R27" s="47">
        <f>SUM(R25:R26)</f>
      </c>
      <c r="S27" s="47">
        <f>SUM(S25:S26)</f>
      </c>
      <c r="T27" s="47">
        <f>SUM(T25:T26)</f>
      </c>
      <c r="U27" s="47">
        <f>SUM(U25:U26)</f>
      </c>
      <c r="V27" s="47">
        <f>SUM(V25:V26)</f>
      </c>
      <c r="W27" s="47">
        <f>SUM(W25:W26)</f>
      </c>
      <c r="X27" s="47">
        <f>SUM(X25:X26)</f>
      </c>
      <c r="Y27" s="47">
        <f>SUM(Y25:Y26)</f>
      </c>
      <c r="Z27" s="47">
        <f>SUM(Z25:Z26)</f>
      </c>
      <c r="AA27" s="47">
        <f>SUM(AA25:AA26)</f>
      </c>
      <c r="AB27" s="47">
        <f>SUM(AB25:AB26)</f>
      </c>
      <c r="AC27" s="47">
        <f>SUM(AC25:AC26)</f>
      </c>
      <c r="AD27" s="47">
        <f>SUM(AD25:AD26)</f>
      </c>
      <c r="AE27" s="47">
        <f>SUM(AE25:AE26)</f>
      </c>
      <c r="AF27" s="47">
        <f>SUM(AF25:AF26)</f>
      </c>
      <c r="AG27" s="47">
        <f>SUM(AG25:AG26)</f>
      </c>
      <c r="AH27" s="47">
        <f>SUM(AH25:AH26)</f>
      </c>
      <c r="AI27" s="47">
        <f>SUM(AI25:AI26)</f>
      </c>
      <c r="AJ27" s="47">
        <f>SUM(AJ25:AJ26)</f>
      </c>
      <c r="AK27" s="47">
        <f>SUM(AK25:AK26)</f>
      </c>
      <c r="AL27" s="47">
        <f>SUM(AL25:AL26)</f>
      </c>
      <c r="AM27" s="47">
        <f>SUM(AM25:AM26)</f>
      </c>
      <c r="AN27" s="47">
        <f>SUM(AN25:AN26)</f>
      </c>
      <c r="AO27" s="47">
        <f>SUM(AO25:AO26)</f>
      </c>
      <c r="AP27" s="47">
        <f>SUM(AP25:AP26)</f>
      </c>
      <c r="AQ27" s="47">
        <f>SUM(AQ25:AQ26)</f>
      </c>
      <c r="AR27" s="47">
        <f>SUM(AR25:AR26)</f>
      </c>
      <c r="AS27" s="47">
        <f>SUM(AS25:AS26)</f>
      </c>
      <c r="AT27" s="47">
        <f>SUM(AT25:AT26)</f>
      </c>
      <c r="AU27" s="47">
        <f>SUM(AU25:AU26)</f>
      </c>
      <c r="AV27" s="47">
        <f>SUM(AV25:AV26)</f>
      </c>
      <c r="AW27" s="47">
        <f>SUM(AW25:AW26)</f>
      </c>
      <c r="AX27" s="47">
        <f>SUM(AX25:AX26)</f>
      </c>
      <c r="AY27" s="47">
        <f>SUM(AY25:AY26)</f>
      </c>
      <c r="AZ27" s="47">
        <f>SUM(AZ25:AZ26)</f>
      </c>
      <c r="BA27" s="47">
        <f>SUM(BA25:BA26)</f>
      </c>
      <c r="BB27" s="47">
        <f>SUM(BB25:BB26)</f>
      </c>
      <c r="BC27" s="47">
        <f>SUM(BC25:BC26)</f>
      </c>
      <c r="BD27" s="47">
        <f>SUM(BD25:BD26)</f>
      </c>
      <c r="BE27" s="47">
        <f>SUM(BE25:BE26)</f>
      </c>
      <c r="BF27" s="47">
        <f>SUM(BF25:BF26)</f>
      </c>
      <c r="BG27" s="47">
        <f>SUM(BG25:BG26)</f>
      </c>
      <c r="BH27" s="47">
        <f>SUM(BH25:BH26)</f>
      </c>
      <c r="BI27" s="47">
        <f>SUM(BI25:BI26)</f>
      </c>
      <c r="BJ27" s="47">
        <f>SUM(BJ25:BJ26)</f>
      </c>
      <c r="BK27" s="47">
        <f>SUM(BK25:BK26)</f>
      </c>
      <c r="BL27" s="47">
        <f>SUM(BL25:BL26)</f>
      </c>
      <c r="BM27" s="47">
        <f>SUM(BM25:BM26)</f>
      </c>
      <c r="BN27" s="47">
        <f>SUM(BN25:BN26)</f>
      </c>
      <c r="BO27" s="47">
        <f>SUM(BO25:BO26)</f>
      </c>
      <c r="BP27" s="47">
        <f>SUM(BP25:BP26)</f>
      </c>
      <c r="BQ27" s="47">
        <f>SUM(BQ25:BQ26)</f>
      </c>
      <c r="BR27" s="47">
        <f>SUM(BR25:BR26)</f>
      </c>
      <c r="BS27" s="47">
        <f>SUM(BS25:BS26)</f>
      </c>
      <c r="BT27" s="47">
        <f>SUM(BT25:BT26)</f>
      </c>
      <c r="BU27" s="47">
        <f>SUM(BU25:BU26)</f>
      </c>
      <c r="BV27" s="47">
        <f>SUM(BV25:BV26)</f>
      </c>
      <c r="BW27" s="47">
        <f>SUM(BW25:BW26)</f>
      </c>
      <c r="BX27" s="47">
        <f>SUM(BX25:BX26)</f>
      </c>
      <c r="BY27" s="47">
        <f>SUM(BY25:BY26)</f>
      </c>
      <c r="BZ27" s="47">
        <f>SUM(BZ25:BZ26)</f>
      </c>
      <c r="CA27" s="47">
        <f>SUM(CA25:CA26)</f>
      </c>
      <c r="CB27" s="47">
        <f>SUM(CB25:CB26)</f>
      </c>
      <c r="CC27" s="47">
        <f>SUM(CC25:CC26)</f>
      </c>
      <c r="CD27" s="47">
        <f>SUM(CD25:CD26)</f>
      </c>
      <c r="CE27" s="47">
        <f>SUM(CE25:CE26)</f>
      </c>
      <c r="CF27" s="47">
        <f>SUM(CF25:CF26)</f>
      </c>
      <c r="CG27" s="47">
        <f>SUM(CG25:CG26)</f>
      </c>
      <c r="CH27" s="47">
        <f>SUM(CH25:CH26)</f>
      </c>
    </row>
    <row r="29" spans="1:1" s="42" customFormat="1" x14ac:dyDescent="0.25">
      <c r="A29" s="42" t="s">
        <v>401</v>
      </c>
    </row>
    <row r="30" spans="1:86" s="70" customFormat="1" x14ac:dyDescent="0.25">
      <c r="A30" s="70" t="s">
        <v>402</v>
      </c>
      <c r="B30" s="71">
        <f>SUM(C30:CH30)</f>
      </c>
      <c r="C30" s="71">
        <v>-2091617.8613695092</v>
      </c>
      <c r="D30" s="71">
        <v>-36460.5468845259</v>
      </c>
      <c r="E30" s="71">
        <v>-28434.20252486828</v>
      </c>
      <c r="F30" s="71">
        <v>-24382.98758381531</v>
      </c>
      <c r="G30" s="71">
        <v>-16949.95682880885</v>
      </c>
      <c r="H30" s="71">
        <v>-9516.926073802388</v>
      </c>
      <c r="I30" s="71">
        <v>-9801.262011302388</v>
      </c>
      <c r="J30" s="71">
        <v>-14150.670812174481</v>
      </c>
      <c r="K30" s="71">
        <v>-14620.032791341146</v>
      </c>
      <c r="L30" s="71">
        <v>-15089.394770507817</v>
      </c>
      <c r="M30" s="71">
        <v>-15558.756749674481</v>
      </c>
      <c r="N30" s="71">
        <v>-48105.755520833336</v>
      </c>
      <c r="O30" s="71">
        <v>-74789.16453178295</v>
      </c>
      <c r="P30" s="71">
        <v>-74789.16453178295</v>
      </c>
      <c r="Q30" s="71">
        <v>-74789.16453178295</v>
      </c>
      <c r="R30" s="71">
        <v>-74789.16453178295</v>
      </c>
      <c r="S30" s="71">
        <v>-74789.16453178295</v>
      </c>
      <c r="T30" s="71">
        <v>-74789.16453178295</v>
      </c>
      <c r="U30" s="71">
        <v>-31062.90042015505</v>
      </c>
      <c r="V30" s="71">
        <v>8235.304999999993</v>
      </c>
      <c r="W30" s="71">
        <v>8235.304999999993</v>
      </c>
      <c r="X30" s="71">
        <v>8235.304999999993</v>
      </c>
      <c r="Y30" s="71">
        <v>8235.304999999993</v>
      </c>
      <c r="Z30" s="71">
        <v>532764.4489679523</v>
      </c>
      <c r="AA30" s="71">
        <v>6224.961689379787</v>
      </c>
      <c r="AB30" s="71">
        <v>6224.961689379794</v>
      </c>
      <c r="AC30" s="71">
        <v>6224.961689379794</v>
      </c>
      <c r="AD30" s="71">
        <v>6224.961689379794</v>
      </c>
      <c r="AE30" s="71">
        <v>6224.961689379787</v>
      </c>
      <c r="AF30" s="71">
        <v>6224.961689379794</v>
      </c>
      <c r="AG30" s="71">
        <v>6224.961689379787</v>
      </c>
      <c r="AH30" s="71">
        <v>6224.961689379794</v>
      </c>
      <c r="AI30" s="71">
        <v>6224.961689379794</v>
      </c>
      <c r="AJ30" s="71">
        <v>6224.961689379794</v>
      </c>
      <c r="AK30" s="71">
        <v>6224.961689379794</v>
      </c>
      <c r="AL30" s="71">
        <v>6224.961689379794</v>
      </c>
      <c r="AM30" s="71">
        <v>7926.9419888798</v>
      </c>
      <c r="AN30" s="71">
        <v>7926.9419888798075</v>
      </c>
      <c r="AO30" s="71">
        <v>7926.9419888798</v>
      </c>
      <c r="AP30" s="71">
        <v>7926.9419888798075</v>
      </c>
      <c r="AQ30" s="71">
        <v>7926.9419888798</v>
      </c>
      <c r="AR30" s="71">
        <v>7926.9419888798075</v>
      </c>
      <c r="AS30" s="71">
        <v>7926.9419888798075</v>
      </c>
      <c r="AT30" s="71">
        <v>7926.9419888798075</v>
      </c>
      <c r="AU30" s="71">
        <v>7926.9419888798075</v>
      </c>
      <c r="AV30" s="71">
        <v>7926.941988879815</v>
      </c>
      <c r="AW30" s="71">
        <v>7926.9419888798075</v>
      </c>
      <c r="AX30" s="71">
        <v>7926.9419888798075</v>
      </c>
      <c r="AY30" s="71">
        <v>9683.894034864832</v>
      </c>
      <c r="AZ30" s="71">
        <v>9683.894034864825</v>
      </c>
      <c r="BA30" s="71">
        <v>9683.894034864825</v>
      </c>
      <c r="BB30" s="71">
        <v>9683.894034864832</v>
      </c>
      <c r="BC30" s="71">
        <v>9683.894034864832</v>
      </c>
      <c r="BD30" s="71">
        <v>9683.894034864825</v>
      </c>
      <c r="BE30" s="71">
        <v>9683.894034864832</v>
      </c>
      <c r="BF30" s="71">
        <v>9683.894034864832</v>
      </c>
      <c r="BG30" s="71">
        <v>9683.894034864832</v>
      </c>
      <c r="BH30" s="71">
        <v>9683.894034864832</v>
      </c>
      <c r="BI30" s="71">
        <v>9683.89403486484</v>
      </c>
      <c r="BJ30" s="71">
        <v>9683.894034864832</v>
      </c>
      <c r="BK30" s="71">
        <v>11497.545226479393</v>
      </c>
      <c r="BL30" s="71">
        <v>11497.545226479386</v>
      </c>
      <c r="BM30" s="71">
        <v>11497.545226479378</v>
      </c>
      <c r="BN30" s="71">
        <v>11497.5452264794</v>
      </c>
      <c r="BO30" s="71">
        <v>11497.545226479393</v>
      </c>
      <c r="BP30" s="71">
        <v>11497.545226479393</v>
      </c>
      <c r="BQ30" s="71">
        <v>11497.545226479393</v>
      </c>
      <c r="BR30" s="71">
        <v>11497.545226479393</v>
      </c>
      <c r="BS30" s="71">
        <v>11497.5452264794</v>
      </c>
      <c r="BT30" s="71">
        <v>11497.5452264794</v>
      </c>
      <c r="BU30" s="71">
        <v>11497.545226479408</v>
      </c>
      <c r="BV30" s="71">
        <v>11497.5452264794</v>
      </c>
      <c r="BW30" s="71">
        <v>13369.676349777386</v>
      </c>
      <c r="BX30" s="71">
        <v>13369.676349777394</v>
      </c>
      <c r="BY30" s="71">
        <v>13369.6763497774</v>
      </c>
      <c r="BZ30" s="71">
        <v>13369.676349777394</v>
      </c>
      <c r="CA30" s="71">
        <v>13369.676349777394</v>
      </c>
      <c r="CB30" s="71">
        <v>13369.6763497774</v>
      </c>
      <c r="CC30" s="71">
        <v>13369.6763497774</v>
      </c>
      <c r="CD30" s="71">
        <v>13369.676349777394</v>
      </c>
      <c r="CE30" s="71">
        <v>13369.6763497774</v>
      </c>
      <c r="CF30" s="71">
        <v>13369.676349777408</v>
      </c>
      <c r="CG30" s="71">
        <v>13369.676349777408</v>
      </c>
      <c r="CH30" s="71">
        <v>6246376.800365069</v>
      </c>
    </row>
    <row r="32" spans="1:1" s="42" customFormat="1" x14ac:dyDescent="0.25">
      <c r="A32" s="42" t="s">
        <v>403</v>
      </c>
    </row>
    <row r="33" spans="1:86" x14ac:dyDescent="0.25">
      <c r="A33" t="s">
        <v>404</v>
      </c>
      <c r="B33" s="64" t="s">
        <v>386</v>
      </c>
      <c r="C33" s="43">
        <v>0</v>
      </c>
      <c r="D33" s="43">
        <v>0</v>
      </c>
      <c r="E33" s="43">
        <v>0</v>
      </c>
      <c r="F33" s="43">
        <v>0</v>
      </c>
      <c r="G33" s="43">
        <v>0</v>
      </c>
      <c r="H33" s="43">
        <v>0</v>
      </c>
      <c r="I33" s="43">
        <v>0</v>
      </c>
      <c r="J33" s="43">
        <v>0</v>
      </c>
      <c r="K33" s="43">
        <v>0</v>
      </c>
      <c r="L33" s="43">
        <v>0</v>
      </c>
      <c r="M33" s="43">
        <v>0</v>
      </c>
      <c r="N33" s="43">
        <v>0</v>
      </c>
      <c r="O33" s="43">
        <v>0</v>
      </c>
      <c r="P33" s="43">
        <v>0</v>
      </c>
      <c r="Q33" s="43">
        <v>0</v>
      </c>
      <c r="R33" s="43">
        <v>0</v>
      </c>
      <c r="S33" s="43">
        <v>0</v>
      </c>
      <c r="T33" s="43">
        <v>0</v>
      </c>
      <c r="U33" s="43">
        <v>0</v>
      </c>
      <c r="V33" s="43">
        <v>0</v>
      </c>
      <c r="W33" s="43">
        <v>0</v>
      </c>
      <c r="X33" s="43">
        <v>0</v>
      </c>
      <c r="Y33" s="43">
        <v>0</v>
      </c>
      <c r="Z33" s="43">
        <v>0</v>
      </c>
      <c r="AA33" s="43">
        <v>0</v>
      </c>
      <c r="AB33" s="43">
        <v>0</v>
      </c>
      <c r="AC33" s="43">
        <v>0</v>
      </c>
      <c r="AD33" s="43">
        <v>0</v>
      </c>
      <c r="AE33" s="43">
        <v>0</v>
      </c>
      <c r="AF33" s="43">
        <v>0</v>
      </c>
      <c r="AG33" s="43">
        <v>0</v>
      </c>
      <c r="AH33" s="43">
        <v>0</v>
      </c>
      <c r="AI33" s="43">
        <v>0</v>
      </c>
      <c r="AJ33" s="43">
        <v>0</v>
      </c>
      <c r="AK33" s="43">
        <v>0</v>
      </c>
      <c r="AL33" s="43">
        <v>0</v>
      </c>
      <c r="AM33" s="43">
        <v>0</v>
      </c>
      <c r="AN33" s="43">
        <v>0</v>
      </c>
      <c r="AO33" s="43">
        <v>0</v>
      </c>
      <c r="AP33" s="43">
        <v>0</v>
      </c>
      <c r="AQ33" s="43">
        <v>0</v>
      </c>
      <c r="AR33" s="43">
        <v>0</v>
      </c>
      <c r="AS33" s="43">
        <v>0</v>
      </c>
      <c r="AT33" s="43">
        <v>0</v>
      </c>
      <c r="AU33" s="43">
        <v>0</v>
      </c>
      <c r="AV33" s="43">
        <v>0</v>
      </c>
      <c r="AW33" s="43">
        <v>0</v>
      </c>
      <c r="AX33" s="43">
        <v>0</v>
      </c>
      <c r="AY33" s="43">
        <v>0</v>
      </c>
      <c r="AZ33" s="43">
        <v>0</v>
      </c>
      <c r="BA33" s="43">
        <v>0</v>
      </c>
      <c r="BB33" s="43">
        <v>0</v>
      </c>
      <c r="BC33" s="43">
        <v>0</v>
      </c>
      <c r="BD33" s="43">
        <v>0</v>
      </c>
      <c r="BE33" s="43">
        <v>0</v>
      </c>
      <c r="BF33" s="43">
        <v>0</v>
      </c>
      <c r="BG33" s="43">
        <v>0</v>
      </c>
      <c r="BH33" s="43">
        <v>0</v>
      </c>
      <c r="BI33" s="43">
        <v>0</v>
      </c>
      <c r="BJ33" s="43">
        <v>0</v>
      </c>
      <c r="BK33" s="43">
        <v>0</v>
      </c>
      <c r="BL33" s="43">
        <v>0</v>
      </c>
      <c r="BM33" s="43">
        <v>0</v>
      </c>
      <c r="BN33" s="43">
        <v>0</v>
      </c>
      <c r="BO33" s="43">
        <v>0</v>
      </c>
      <c r="BP33" s="43">
        <v>0</v>
      </c>
      <c r="BQ33" s="43">
        <v>0</v>
      </c>
      <c r="BR33" s="43">
        <v>0</v>
      </c>
      <c r="BS33" s="43">
        <v>0</v>
      </c>
      <c r="BT33" s="43">
        <v>0</v>
      </c>
      <c r="BU33" s="43">
        <v>0</v>
      </c>
      <c r="BV33" s="43">
        <v>0</v>
      </c>
      <c r="BW33" s="43">
        <v>0</v>
      </c>
      <c r="BX33" s="43">
        <v>0</v>
      </c>
      <c r="BY33" s="43">
        <v>0</v>
      </c>
      <c r="BZ33" s="43">
        <v>0</v>
      </c>
      <c r="CA33" s="43">
        <v>0</v>
      </c>
      <c r="CB33" s="43">
        <v>0</v>
      </c>
      <c r="CC33" s="43">
        <v>0</v>
      </c>
      <c r="CD33" s="43">
        <v>0</v>
      </c>
      <c r="CE33" s="43">
        <v>0</v>
      </c>
      <c r="CF33" s="43">
        <v>0</v>
      </c>
      <c r="CG33" s="43">
        <v>0</v>
      </c>
      <c r="CH33" s="43">
        <v>0</v>
      </c>
    </row>
    <row r="34" spans="1:86" s="44" customFormat="1" x14ac:dyDescent="0.25">
      <c r="A34" s="44" t="s">
        <v>405</v>
      </c>
      <c r="B34" s="45">
        <f>SUM(C34:CH34)</f>
      </c>
      <c r="C34" s="45">
        <v>0</v>
      </c>
      <c r="D34" s="45">
        <v>0</v>
      </c>
      <c r="E34" s="45">
        <v>0</v>
      </c>
      <c r="F34" s="45">
        <v>0</v>
      </c>
      <c r="G34" s="45">
        <v>0</v>
      </c>
      <c r="H34" s="45">
        <v>0</v>
      </c>
      <c r="I34" s="45">
        <v>0</v>
      </c>
      <c r="J34" s="45">
        <v>0</v>
      </c>
      <c r="K34" s="45">
        <v>0</v>
      </c>
      <c r="L34" s="45">
        <v>0</v>
      </c>
      <c r="M34" s="45">
        <v>0</v>
      </c>
      <c r="N34" s="45">
        <v>0</v>
      </c>
      <c r="O34" s="45">
        <v>0</v>
      </c>
      <c r="P34" s="45">
        <v>0</v>
      </c>
      <c r="Q34" s="45">
        <v>0</v>
      </c>
      <c r="R34" s="45">
        <v>0</v>
      </c>
      <c r="S34" s="45">
        <v>0</v>
      </c>
      <c r="T34" s="45">
        <v>0</v>
      </c>
      <c r="U34" s="45">
        <v>0</v>
      </c>
      <c r="V34" s="45">
        <v>0</v>
      </c>
      <c r="W34" s="45">
        <v>0</v>
      </c>
      <c r="X34" s="45">
        <v>0</v>
      </c>
      <c r="Y34" s="45">
        <v>0</v>
      </c>
      <c r="Z34" s="45">
        <v>0</v>
      </c>
      <c r="AA34" s="45">
        <v>0</v>
      </c>
      <c r="AB34" s="45">
        <v>0</v>
      </c>
      <c r="AC34" s="45">
        <v>0</v>
      </c>
      <c r="AD34" s="45">
        <v>0</v>
      </c>
      <c r="AE34" s="45">
        <v>0</v>
      </c>
      <c r="AF34" s="45">
        <v>0</v>
      </c>
      <c r="AG34" s="45">
        <v>0</v>
      </c>
      <c r="AH34" s="45">
        <v>0</v>
      </c>
      <c r="AI34" s="45">
        <v>0</v>
      </c>
      <c r="AJ34" s="45">
        <v>0</v>
      </c>
      <c r="AK34" s="45">
        <v>0</v>
      </c>
      <c r="AL34" s="45">
        <v>0</v>
      </c>
      <c r="AM34" s="45">
        <v>0</v>
      </c>
      <c r="AN34" s="45">
        <v>0</v>
      </c>
      <c r="AO34" s="45">
        <v>0</v>
      </c>
      <c r="AP34" s="45">
        <v>0</v>
      </c>
      <c r="AQ34" s="45">
        <v>0</v>
      </c>
      <c r="AR34" s="45">
        <v>0</v>
      </c>
      <c r="AS34" s="45">
        <v>0</v>
      </c>
      <c r="AT34" s="45">
        <v>0</v>
      </c>
      <c r="AU34" s="45">
        <v>0</v>
      </c>
      <c r="AV34" s="45">
        <v>0</v>
      </c>
      <c r="AW34" s="45">
        <v>0</v>
      </c>
      <c r="AX34" s="45">
        <v>0</v>
      </c>
      <c r="AY34" s="45">
        <v>0</v>
      </c>
      <c r="AZ34" s="45">
        <v>0</v>
      </c>
      <c r="BA34" s="45">
        <v>0</v>
      </c>
      <c r="BB34" s="45">
        <v>0</v>
      </c>
      <c r="BC34" s="45">
        <v>0</v>
      </c>
      <c r="BD34" s="45">
        <v>0</v>
      </c>
      <c r="BE34" s="45">
        <v>0</v>
      </c>
      <c r="BF34" s="45">
        <v>0</v>
      </c>
      <c r="BG34" s="45">
        <v>0</v>
      </c>
      <c r="BH34" s="45">
        <v>0</v>
      </c>
      <c r="BI34" s="45">
        <v>0</v>
      </c>
      <c r="BJ34" s="45">
        <v>0</v>
      </c>
      <c r="BK34" s="45">
        <v>0</v>
      </c>
      <c r="BL34" s="45">
        <v>0</v>
      </c>
      <c r="BM34" s="45">
        <v>0</v>
      </c>
      <c r="BN34" s="45">
        <v>0</v>
      </c>
      <c r="BO34" s="45">
        <v>0</v>
      </c>
      <c r="BP34" s="45">
        <v>0</v>
      </c>
      <c r="BQ34" s="45">
        <v>0</v>
      </c>
      <c r="BR34" s="45">
        <v>0</v>
      </c>
      <c r="BS34" s="45">
        <v>0</v>
      </c>
      <c r="BT34" s="45">
        <v>0</v>
      </c>
      <c r="BU34" s="45">
        <v>0</v>
      </c>
      <c r="BV34" s="45">
        <v>0</v>
      </c>
      <c r="BW34" s="45">
        <v>0</v>
      </c>
      <c r="BX34" s="45">
        <v>0</v>
      </c>
      <c r="BY34" s="45">
        <v>0</v>
      </c>
      <c r="BZ34" s="45">
        <v>0</v>
      </c>
      <c r="CA34" s="45">
        <v>0</v>
      </c>
      <c r="CB34" s="45">
        <v>0</v>
      </c>
      <c r="CC34" s="45">
        <v>0</v>
      </c>
      <c r="CD34" s="45">
        <v>0</v>
      </c>
      <c r="CE34" s="45">
        <v>0</v>
      </c>
      <c r="CF34" s="45">
        <v>0</v>
      </c>
      <c r="CG34" s="45">
        <v>0</v>
      </c>
      <c r="CH34" s="45">
        <v>0</v>
      </c>
    </row>
    <row r="35" spans="1:86" x14ac:dyDescent="0.25">
      <c r="A35" t="s">
        <v>406</v>
      </c>
      <c r="B35" s="43">
        <f>SUM(C35:CH35)</f>
      </c>
      <c r="C35" s="43">
        <v>0</v>
      </c>
      <c r="D35" s="43">
        <v>0</v>
      </c>
      <c r="E35" s="43">
        <v>0</v>
      </c>
      <c r="F35" s="43">
        <v>0</v>
      </c>
      <c r="G35" s="43">
        <v>0</v>
      </c>
      <c r="H35" s="43">
        <v>0</v>
      </c>
      <c r="I35" s="43">
        <v>0</v>
      </c>
      <c r="J35" s="43">
        <v>0</v>
      </c>
      <c r="K35" s="43">
        <v>0</v>
      </c>
      <c r="L35" s="43">
        <v>0</v>
      </c>
      <c r="M35" s="43">
        <v>0</v>
      </c>
      <c r="N35" s="43">
        <v>0</v>
      </c>
      <c r="O35" s="43">
        <v>0</v>
      </c>
      <c r="P35" s="43">
        <v>0</v>
      </c>
      <c r="Q35" s="43">
        <v>0</v>
      </c>
      <c r="R35" s="43">
        <v>0</v>
      </c>
      <c r="S35" s="43">
        <v>0</v>
      </c>
      <c r="T35" s="43">
        <v>0</v>
      </c>
      <c r="U35" s="43">
        <v>0</v>
      </c>
      <c r="V35" s="43">
        <v>0</v>
      </c>
      <c r="W35" s="43">
        <v>0</v>
      </c>
      <c r="X35" s="43">
        <v>0</v>
      </c>
      <c r="Y35" s="43">
        <v>0</v>
      </c>
      <c r="Z35" s="43">
        <v>0</v>
      </c>
      <c r="AA35" s="43">
        <v>0</v>
      </c>
      <c r="AB35" s="43">
        <v>0</v>
      </c>
      <c r="AC35" s="43">
        <v>0</v>
      </c>
      <c r="AD35" s="43">
        <v>0</v>
      </c>
      <c r="AE35" s="43">
        <v>0</v>
      </c>
      <c r="AF35" s="43">
        <v>0</v>
      </c>
      <c r="AG35" s="43">
        <v>0</v>
      </c>
      <c r="AH35" s="43">
        <v>0</v>
      </c>
      <c r="AI35" s="43">
        <v>0</v>
      </c>
      <c r="AJ35" s="43">
        <v>0</v>
      </c>
      <c r="AK35" s="43">
        <v>0</v>
      </c>
      <c r="AL35" s="43">
        <v>0</v>
      </c>
      <c r="AM35" s="43">
        <v>0</v>
      </c>
      <c r="AN35" s="43">
        <v>0</v>
      </c>
      <c r="AO35" s="43">
        <v>0</v>
      </c>
      <c r="AP35" s="43">
        <v>0</v>
      </c>
      <c r="AQ35" s="43">
        <v>0</v>
      </c>
      <c r="AR35" s="43">
        <v>0</v>
      </c>
      <c r="AS35" s="43">
        <v>0</v>
      </c>
      <c r="AT35" s="43">
        <v>0</v>
      </c>
      <c r="AU35" s="43">
        <v>0</v>
      </c>
      <c r="AV35" s="43">
        <v>0</v>
      </c>
      <c r="AW35" s="43">
        <v>0</v>
      </c>
      <c r="AX35" s="43">
        <v>0</v>
      </c>
      <c r="AY35" s="43">
        <v>0</v>
      </c>
      <c r="AZ35" s="43">
        <v>0</v>
      </c>
      <c r="BA35" s="43">
        <v>0</v>
      </c>
      <c r="BB35" s="43">
        <v>0</v>
      </c>
      <c r="BC35" s="43">
        <v>0</v>
      </c>
      <c r="BD35" s="43">
        <v>0</v>
      </c>
      <c r="BE35" s="43">
        <v>0</v>
      </c>
      <c r="BF35" s="43">
        <v>0</v>
      </c>
      <c r="BG35" s="43">
        <v>0</v>
      </c>
      <c r="BH35" s="43">
        <v>0</v>
      </c>
      <c r="BI35" s="43">
        <v>0</v>
      </c>
      <c r="BJ35" s="43">
        <v>0</v>
      </c>
      <c r="BK35" s="43">
        <v>0</v>
      </c>
      <c r="BL35" s="43">
        <v>0</v>
      </c>
      <c r="BM35" s="43">
        <v>0</v>
      </c>
      <c r="BN35" s="43">
        <v>0</v>
      </c>
      <c r="BO35" s="43">
        <v>0</v>
      </c>
      <c r="BP35" s="43">
        <v>0</v>
      </c>
      <c r="BQ35" s="43">
        <v>0</v>
      </c>
      <c r="BR35" s="43">
        <v>0</v>
      </c>
      <c r="BS35" s="43">
        <v>0</v>
      </c>
      <c r="BT35" s="43">
        <v>0</v>
      </c>
      <c r="BU35" s="43">
        <v>0</v>
      </c>
      <c r="BV35" s="43">
        <v>0</v>
      </c>
      <c r="BW35" s="43">
        <v>0</v>
      </c>
      <c r="BX35" s="43">
        <v>0</v>
      </c>
      <c r="BY35" s="43">
        <v>0</v>
      </c>
      <c r="BZ35" s="43">
        <v>0</v>
      </c>
      <c r="CA35" s="43">
        <v>0</v>
      </c>
      <c r="CB35" s="43">
        <v>0</v>
      </c>
      <c r="CC35" s="43">
        <v>0</v>
      </c>
      <c r="CD35" s="43">
        <v>0</v>
      </c>
      <c r="CE35" s="43">
        <v>0</v>
      </c>
      <c r="CF35" s="43">
        <v>0</v>
      </c>
      <c r="CG35" s="43">
        <v>0</v>
      </c>
      <c r="CH35" s="43">
        <v>0</v>
      </c>
    </row>
    <row r="36" spans="1:86" s="46" customFormat="1" x14ac:dyDescent="0.25">
      <c r="A36" s="46" t="s">
        <v>407</v>
      </c>
      <c r="B36" s="72" t="s">
        <v>386</v>
      </c>
      <c r="C36" s="47">
        <v>0</v>
      </c>
      <c r="D36" s="47">
        <v>0</v>
      </c>
      <c r="E36" s="47">
        <v>0</v>
      </c>
      <c r="F36" s="47">
        <v>0</v>
      </c>
      <c r="G36" s="47">
        <v>0</v>
      </c>
      <c r="H36" s="47">
        <v>0</v>
      </c>
      <c r="I36" s="47">
        <v>0</v>
      </c>
      <c r="J36" s="47">
        <v>0</v>
      </c>
      <c r="K36" s="47">
        <v>0</v>
      </c>
      <c r="L36" s="47">
        <v>0</v>
      </c>
      <c r="M36" s="47">
        <v>0</v>
      </c>
      <c r="N36" s="47">
        <v>0</v>
      </c>
      <c r="O36" s="47">
        <v>0</v>
      </c>
      <c r="P36" s="47">
        <v>0</v>
      </c>
      <c r="Q36" s="47">
        <v>0</v>
      </c>
      <c r="R36" s="47">
        <v>0</v>
      </c>
      <c r="S36" s="47">
        <v>0</v>
      </c>
      <c r="T36" s="47">
        <v>0</v>
      </c>
      <c r="U36" s="47">
        <v>0</v>
      </c>
      <c r="V36" s="47">
        <v>0</v>
      </c>
      <c r="W36" s="47">
        <v>0</v>
      </c>
      <c r="X36" s="47">
        <v>0</v>
      </c>
      <c r="Y36" s="47">
        <v>0</v>
      </c>
      <c r="Z36" s="47">
        <v>0</v>
      </c>
      <c r="AA36" s="47">
        <v>0</v>
      </c>
      <c r="AB36" s="47">
        <v>0</v>
      </c>
      <c r="AC36" s="47">
        <v>0</v>
      </c>
      <c r="AD36" s="47">
        <v>0</v>
      </c>
      <c r="AE36" s="47">
        <v>0</v>
      </c>
      <c r="AF36" s="47">
        <v>0</v>
      </c>
      <c r="AG36" s="47">
        <v>0</v>
      </c>
      <c r="AH36" s="47">
        <v>0</v>
      </c>
      <c r="AI36" s="47">
        <v>0</v>
      </c>
      <c r="AJ36" s="47">
        <v>0</v>
      </c>
      <c r="AK36" s="47">
        <v>0</v>
      </c>
      <c r="AL36" s="47">
        <v>0</v>
      </c>
      <c r="AM36" s="47">
        <v>0</v>
      </c>
      <c r="AN36" s="47">
        <v>0</v>
      </c>
      <c r="AO36" s="47">
        <v>0</v>
      </c>
      <c r="AP36" s="47">
        <v>0</v>
      </c>
      <c r="AQ36" s="47">
        <v>0</v>
      </c>
      <c r="AR36" s="47">
        <v>0</v>
      </c>
      <c r="AS36" s="47">
        <v>0</v>
      </c>
      <c r="AT36" s="47">
        <v>0</v>
      </c>
      <c r="AU36" s="47">
        <v>0</v>
      </c>
      <c r="AV36" s="47">
        <v>0</v>
      </c>
      <c r="AW36" s="47">
        <v>0</v>
      </c>
      <c r="AX36" s="47">
        <v>0</v>
      </c>
      <c r="AY36" s="47">
        <v>0</v>
      </c>
      <c r="AZ36" s="47">
        <v>0</v>
      </c>
      <c r="BA36" s="47">
        <v>0</v>
      </c>
      <c r="BB36" s="47">
        <v>0</v>
      </c>
      <c r="BC36" s="47">
        <v>0</v>
      </c>
      <c r="BD36" s="47">
        <v>0</v>
      </c>
      <c r="BE36" s="47">
        <v>0</v>
      </c>
      <c r="BF36" s="47">
        <v>0</v>
      </c>
      <c r="BG36" s="47">
        <v>0</v>
      </c>
      <c r="BH36" s="47">
        <v>0</v>
      </c>
      <c r="BI36" s="47">
        <v>0</v>
      </c>
      <c r="BJ36" s="47">
        <v>0</v>
      </c>
      <c r="BK36" s="47">
        <v>0</v>
      </c>
      <c r="BL36" s="47">
        <v>0</v>
      </c>
      <c r="BM36" s="47">
        <v>0</v>
      </c>
      <c r="BN36" s="47">
        <v>0</v>
      </c>
      <c r="BO36" s="47">
        <v>0</v>
      </c>
      <c r="BP36" s="47">
        <v>0</v>
      </c>
      <c r="BQ36" s="47">
        <v>0</v>
      </c>
      <c r="BR36" s="47">
        <v>0</v>
      </c>
      <c r="BS36" s="47">
        <v>0</v>
      </c>
      <c r="BT36" s="47">
        <v>0</v>
      </c>
      <c r="BU36" s="47">
        <v>0</v>
      </c>
      <c r="BV36" s="47">
        <v>0</v>
      </c>
      <c r="BW36" s="47">
        <v>0</v>
      </c>
      <c r="BX36" s="47">
        <v>0</v>
      </c>
      <c r="BY36" s="47">
        <v>0</v>
      </c>
      <c r="BZ36" s="47">
        <v>0</v>
      </c>
      <c r="CA36" s="47">
        <v>0</v>
      </c>
      <c r="CB36" s="47">
        <v>0</v>
      </c>
      <c r="CC36" s="47">
        <v>0</v>
      </c>
      <c r="CD36" s="47">
        <v>0</v>
      </c>
      <c r="CE36" s="47">
        <v>0</v>
      </c>
      <c r="CF36" s="47">
        <v>0</v>
      </c>
      <c r="CG36" s="47">
        <v>0</v>
      </c>
      <c r="CH36" s="47">
        <v>0</v>
      </c>
    </row>
    <row r="38" spans="1:1" s="73" customFormat="1" x14ac:dyDescent="0.25">
      <c r="A38" s="73" t="s">
        <v>408</v>
      </c>
    </row>
    <row r="39" spans="1:86" x14ac:dyDescent="0.25">
      <c r="A39" t="s">
        <v>409</v>
      </c>
      <c r="B39" s="43">
        <f>SUM(C39:CH39)</f>
      </c>
      <c r="C39" s="43">
        <v>0</v>
      </c>
      <c r="D39" s="43">
        <v>0</v>
      </c>
      <c r="E39" s="43">
        <v>0</v>
      </c>
      <c r="F39" s="43">
        <v>0</v>
      </c>
      <c r="G39" s="43">
        <v>0</v>
      </c>
      <c r="H39" s="43">
        <v>0</v>
      </c>
      <c r="I39" s="43">
        <v>0</v>
      </c>
      <c r="J39" s="43">
        <v>0</v>
      </c>
      <c r="K39" s="43">
        <v>0</v>
      </c>
      <c r="L39" s="43">
        <v>0</v>
      </c>
      <c r="M39" s="43">
        <v>0</v>
      </c>
      <c r="N39" s="43">
        <v>0</v>
      </c>
      <c r="O39" s="43">
        <v>0</v>
      </c>
      <c r="P39" s="43">
        <v>0</v>
      </c>
      <c r="Q39" s="43">
        <v>0</v>
      </c>
      <c r="R39" s="43">
        <v>0</v>
      </c>
      <c r="S39" s="43">
        <v>0</v>
      </c>
      <c r="T39" s="43">
        <v>0</v>
      </c>
      <c r="U39" s="43">
        <v>0</v>
      </c>
      <c r="V39" s="43">
        <v>8235.304999999993</v>
      </c>
      <c r="W39" s="43">
        <v>8235.304999999993</v>
      </c>
      <c r="X39" s="43">
        <v>8235.304999999993</v>
      </c>
      <c r="Y39" s="43">
        <v>8235.304999999993</v>
      </c>
      <c r="Z39" s="43">
        <v>532764.4489679523</v>
      </c>
      <c r="AA39" s="43">
        <v>6224.961689379787</v>
      </c>
      <c r="AB39" s="43">
        <v>6224.961689379794</v>
      </c>
      <c r="AC39" s="43">
        <v>6224.961689379794</v>
      </c>
      <c r="AD39" s="43">
        <v>6224.961689379794</v>
      </c>
      <c r="AE39" s="43">
        <v>6224.961689379787</v>
      </c>
      <c r="AF39" s="43">
        <v>6224.961689379794</v>
      </c>
      <c r="AG39" s="43">
        <v>6224.961689379787</v>
      </c>
      <c r="AH39" s="43">
        <v>6224.961689379794</v>
      </c>
      <c r="AI39" s="43">
        <v>6224.961689379794</v>
      </c>
      <c r="AJ39" s="43">
        <v>6224.961689379794</v>
      </c>
      <c r="AK39" s="43">
        <v>6224.961689379794</v>
      </c>
      <c r="AL39" s="43">
        <v>6224.961689379794</v>
      </c>
      <c r="AM39" s="43">
        <v>7926.9419888798</v>
      </c>
      <c r="AN39" s="43">
        <v>7926.9419888798075</v>
      </c>
      <c r="AO39" s="43">
        <v>7926.9419888798</v>
      </c>
      <c r="AP39" s="43">
        <v>7926.9419888798075</v>
      </c>
      <c r="AQ39" s="43">
        <v>7926.9419888798</v>
      </c>
      <c r="AR39" s="43">
        <v>7926.9419888798075</v>
      </c>
      <c r="AS39" s="43">
        <v>7926.9419888798075</v>
      </c>
      <c r="AT39" s="43">
        <v>7926.9419888798075</v>
      </c>
      <c r="AU39" s="43">
        <v>7926.9419888798075</v>
      </c>
      <c r="AV39" s="43">
        <v>7926.941988879815</v>
      </c>
      <c r="AW39" s="43">
        <v>7926.9419888798075</v>
      </c>
      <c r="AX39" s="43">
        <v>7926.9419888798075</v>
      </c>
      <c r="AY39" s="43">
        <v>9683.894034864832</v>
      </c>
      <c r="AZ39" s="43">
        <v>9683.894034864825</v>
      </c>
      <c r="BA39" s="43">
        <v>9683.894034864825</v>
      </c>
      <c r="BB39" s="43">
        <v>9683.894034864832</v>
      </c>
      <c r="BC39" s="43">
        <v>9683.894034864832</v>
      </c>
      <c r="BD39" s="43">
        <v>9683.894034864825</v>
      </c>
      <c r="BE39" s="43">
        <v>9683.894034864832</v>
      </c>
      <c r="BF39" s="43">
        <v>9683.894034864832</v>
      </c>
      <c r="BG39" s="43">
        <v>9683.894034864832</v>
      </c>
      <c r="BH39" s="43">
        <v>9683.894034864832</v>
      </c>
      <c r="BI39" s="43">
        <v>9683.89403486484</v>
      </c>
      <c r="BJ39" s="43">
        <v>9683.894034864832</v>
      </c>
      <c r="BK39" s="43">
        <v>11497.545226479393</v>
      </c>
      <c r="BL39" s="43">
        <v>11497.545226479386</v>
      </c>
      <c r="BM39" s="43">
        <v>11497.545226479378</v>
      </c>
      <c r="BN39" s="43">
        <v>11497.5452264794</v>
      </c>
      <c r="BO39" s="43">
        <v>11497.545226479393</v>
      </c>
      <c r="BP39" s="43">
        <v>11497.545226479393</v>
      </c>
      <c r="BQ39" s="43">
        <v>11497.545226479393</v>
      </c>
      <c r="BR39" s="43">
        <v>11497.545226479393</v>
      </c>
      <c r="BS39" s="43">
        <v>11497.5452264794</v>
      </c>
      <c r="BT39" s="43">
        <v>11497.5452264794</v>
      </c>
      <c r="BU39" s="43">
        <v>11497.545226479408</v>
      </c>
      <c r="BV39" s="43">
        <v>11497.5452264794</v>
      </c>
      <c r="BW39" s="43">
        <v>13369.676349777386</v>
      </c>
      <c r="BX39" s="43">
        <v>13369.676349777394</v>
      </c>
      <c r="BY39" s="43">
        <v>13369.6763497774</v>
      </c>
      <c r="BZ39" s="43">
        <v>13369.676349777394</v>
      </c>
      <c r="CA39" s="43">
        <v>13369.676349777394</v>
      </c>
      <c r="CB39" s="43">
        <v>13369.6763497774</v>
      </c>
      <c r="CC39" s="43">
        <v>13369.6763497774</v>
      </c>
      <c r="CD39" s="43">
        <v>13369.676349777394</v>
      </c>
      <c r="CE39" s="43">
        <v>13369.6763497774</v>
      </c>
      <c r="CF39" s="43">
        <v>13369.676349777408</v>
      </c>
      <c r="CG39" s="43">
        <v>13369.676349777408</v>
      </c>
      <c r="CH39" s="43">
        <v>1387265.3932880636</v>
      </c>
    </row>
    <row r="40" spans="1:86" s="44" customFormat="1" x14ac:dyDescent="0.25">
      <c r="A40" s="44" t="s">
        <v>410</v>
      </c>
      <c r="B40" s="45">
        <f>SUM(C40:CH40)</f>
      </c>
      <c r="C40" s="45">
        <v>0</v>
      </c>
      <c r="D40" s="45">
        <v>0</v>
      </c>
      <c r="E40" s="45">
        <v>0</v>
      </c>
      <c r="F40" s="45">
        <v>0</v>
      </c>
      <c r="G40" s="45">
        <v>0</v>
      </c>
      <c r="H40" s="45">
        <v>0</v>
      </c>
      <c r="I40" s="45">
        <v>0</v>
      </c>
      <c r="J40" s="45">
        <v>0</v>
      </c>
      <c r="K40" s="45">
        <v>0</v>
      </c>
      <c r="L40" s="45">
        <v>0</v>
      </c>
      <c r="M40" s="45">
        <v>0</v>
      </c>
      <c r="N40" s="45">
        <v>0</v>
      </c>
      <c r="O40" s="45">
        <v>0</v>
      </c>
      <c r="P40" s="45">
        <v>0</v>
      </c>
      <c r="Q40" s="45">
        <v>0</v>
      </c>
      <c r="R40" s="45">
        <v>0</v>
      </c>
      <c r="S40" s="45">
        <v>0</v>
      </c>
      <c r="T40" s="45">
        <v>0</v>
      </c>
      <c r="U40" s="45">
        <v>0</v>
      </c>
      <c r="V40" s="45">
        <v>0</v>
      </c>
      <c r="W40" s="45">
        <v>0</v>
      </c>
      <c r="X40" s="45">
        <v>0</v>
      </c>
      <c r="Y40" s="45">
        <v>0</v>
      </c>
      <c r="Z40" s="45">
        <v>0</v>
      </c>
      <c r="AA40" s="45">
        <v>0</v>
      </c>
      <c r="AB40" s="45">
        <v>0</v>
      </c>
      <c r="AC40" s="45">
        <v>0</v>
      </c>
      <c r="AD40" s="45">
        <v>0</v>
      </c>
      <c r="AE40" s="45">
        <v>0</v>
      </c>
      <c r="AF40" s="45">
        <v>0</v>
      </c>
      <c r="AG40" s="45">
        <v>0</v>
      </c>
      <c r="AH40" s="45">
        <v>0</v>
      </c>
      <c r="AI40" s="45">
        <v>0</v>
      </c>
      <c r="AJ40" s="45">
        <v>0</v>
      </c>
      <c r="AK40" s="45">
        <v>0</v>
      </c>
      <c r="AL40" s="45">
        <v>0</v>
      </c>
      <c r="AM40" s="45">
        <v>0</v>
      </c>
      <c r="AN40" s="45">
        <v>0</v>
      </c>
      <c r="AO40" s="45">
        <v>0</v>
      </c>
      <c r="AP40" s="45">
        <v>0</v>
      </c>
      <c r="AQ40" s="45">
        <v>0</v>
      </c>
      <c r="AR40" s="45">
        <v>0</v>
      </c>
      <c r="AS40" s="45">
        <v>0</v>
      </c>
      <c r="AT40" s="45">
        <v>0</v>
      </c>
      <c r="AU40" s="45">
        <v>0</v>
      </c>
      <c r="AV40" s="45">
        <v>0</v>
      </c>
      <c r="AW40" s="45">
        <v>0</v>
      </c>
      <c r="AX40" s="45">
        <v>0</v>
      </c>
      <c r="AY40" s="45">
        <v>0</v>
      </c>
      <c r="AZ40" s="45">
        <v>0</v>
      </c>
      <c r="BA40" s="45">
        <v>0</v>
      </c>
      <c r="BB40" s="45">
        <v>0</v>
      </c>
      <c r="BC40" s="45">
        <v>0</v>
      </c>
      <c r="BD40" s="45">
        <v>0</v>
      </c>
      <c r="BE40" s="45">
        <v>0</v>
      </c>
      <c r="BF40" s="45">
        <v>0</v>
      </c>
      <c r="BG40" s="45">
        <v>0</v>
      </c>
      <c r="BH40" s="45">
        <v>0</v>
      </c>
      <c r="BI40" s="45">
        <v>0</v>
      </c>
      <c r="BJ40" s="45">
        <v>0</v>
      </c>
      <c r="BK40" s="45">
        <v>0</v>
      </c>
      <c r="BL40" s="45">
        <v>0</v>
      </c>
      <c r="BM40" s="45">
        <v>0</v>
      </c>
      <c r="BN40" s="45">
        <v>0</v>
      </c>
      <c r="BO40" s="45">
        <v>0</v>
      </c>
      <c r="BP40" s="45">
        <v>0</v>
      </c>
      <c r="BQ40" s="45">
        <v>0</v>
      </c>
      <c r="BR40" s="45">
        <v>0</v>
      </c>
      <c r="BS40" s="45">
        <v>0</v>
      </c>
      <c r="BT40" s="45">
        <v>0</v>
      </c>
      <c r="BU40" s="45">
        <v>0</v>
      </c>
      <c r="BV40" s="45">
        <v>0</v>
      </c>
      <c r="BW40" s="45">
        <v>0</v>
      </c>
      <c r="BX40" s="45">
        <v>0</v>
      </c>
      <c r="BY40" s="45">
        <v>0</v>
      </c>
      <c r="BZ40" s="45">
        <v>0</v>
      </c>
      <c r="CA40" s="45">
        <v>0</v>
      </c>
      <c r="CB40" s="45">
        <v>0</v>
      </c>
      <c r="CC40" s="45">
        <v>0</v>
      </c>
      <c r="CD40" s="45">
        <v>0</v>
      </c>
      <c r="CE40" s="45">
        <v>0</v>
      </c>
      <c r="CF40" s="45">
        <v>0</v>
      </c>
      <c r="CG40" s="45">
        <v>0</v>
      </c>
      <c r="CH40" s="45">
        <v>280448.6241532017</v>
      </c>
    </row>
    <row r="41" spans="1:86" s="46" customFormat="1" x14ac:dyDescent="0.25">
      <c r="A41" s="46" t="s">
        <v>411</v>
      </c>
      <c r="B41" s="47">
        <f>B30-(B39+B40)</f>
      </c>
      <c r="C41" s="47">
        <f>C30-(C39+C40)</f>
      </c>
      <c r="D41" s="47">
        <f>D30-(D39+D40)</f>
      </c>
      <c r="E41" s="47">
        <f>E30-(E39+E40)</f>
      </c>
      <c r="F41" s="47">
        <f>F30-(F39+F40)</f>
      </c>
      <c r="G41" s="47">
        <f>G30-(G39+G40)</f>
      </c>
      <c r="H41" s="47">
        <f>H30-(H39+H40)</f>
      </c>
      <c r="I41" s="47">
        <f>I30-(I39+I40)</f>
      </c>
      <c r="J41" s="47">
        <f>J30-(J39+J40)</f>
      </c>
      <c r="K41" s="47">
        <f>K30-(K39+K40)</f>
      </c>
      <c r="L41" s="47">
        <f>L30-(L39+L40)</f>
      </c>
      <c r="M41" s="47">
        <f>M30-(M39+M40)</f>
      </c>
      <c r="N41" s="47">
        <f>N30-(N39+N40)</f>
      </c>
      <c r="O41" s="47">
        <f>O30-(O39+O40)</f>
      </c>
      <c r="P41" s="47">
        <f>P30-(P39+P40)</f>
      </c>
      <c r="Q41" s="47">
        <f>Q30-(Q39+Q40)</f>
      </c>
      <c r="R41" s="47">
        <f>R30-(R39+R40)</f>
      </c>
      <c r="S41" s="47">
        <f>S30-(S39+S40)</f>
      </c>
      <c r="T41" s="47">
        <f>T30-(T39+T40)</f>
      </c>
      <c r="U41" s="47">
        <f>U30-(U39+U40)</f>
      </c>
      <c r="V41" s="47">
        <f>V30-(V39+V40)</f>
      </c>
      <c r="W41" s="47">
        <f>W30-(W39+W40)</f>
      </c>
      <c r="X41" s="47">
        <f>X30-(X39+X40)</f>
      </c>
      <c r="Y41" s="47">
        <f>Y30-(Y39+Y40)</f>
      </c>
      <c r="Z41" s="47">
        <f>Z30-(Z39+Z40)</f>
      </c>
      <c r="AA41" s="47">
        <f>AA30-(AA39+AA40)</f>
      </c>
      <c r="AB41" s="47">
        <f>AB30-(AB39+AB40)</f>
      </c>
      <c r="AC41" s="47">
        <f>AC30-(AC39+AC40)</f>
      </c>
      <c r="AD41" s="47">
        <f>AD30-(AD39+AD40)</f>
      </c>
      <c r="AE41" s="47">
        <f>AE30-(AE39+AE40)</f>
      </c>
      <c r="AF41" s="47">
        <f>AF30-(AF39+AF40)</f>
      </c>
      <c r="AG41" s="47">
        <f>AG30-(AG39+AG40)</f>
      </c>
      <c r="AH41" s="47">
        <f>AH30-(AH39+AH40)</f>
      </c>
      <c r="AI41" s="47">
        <f>AI30-(AI39+AI40)</f>
      </c>
      <c r="AJ41" s="47">
        <f>AJ30-(AJ39+AJ40)</f>
      </c>
      <c r="AK41" s="47">
        <f>AK30-(AK39+AK40)</f>
      </c>
      <c r="AL41" s="47">
        <f>AL30-(AL39+AL40)</f>
      </c>
      <c r="AM41" s="47">
        <f>AM30-(AM39+AM40)</f>
      </c>
      <c r="AN41" s="47">
        <f>AN30-(AN39+AN40)</f>
      </c>
      <c r="AO41" s="47">
        <f>AO30-(AO39+AO40)</f>
      </c>
      <c r="AP41" s="47">
        <f>AP30-(AP39+AP40)</f>
      </c>
      <c r="AQ41" s="47">
        <f>AQ30-(AQ39+AQ40)</f>
      </c>
      <c r="AR41" s="47">
        <f>AR30-(AR39+AR40)</f>
      </c>
      <c r="AS41" s="47">
        <f>AS30-(AS39+AS40)</f>
      </c>
      <c r="AT41" s="47">
        <f>AT30-(AT39+AT40)</f>
      </c>
      <c r="AU41" s="47">
        <f>AU30-(AU39+AU40)</f>
      </c>
      <c r="AV41" s="47">
        <f>AV30-(AV39+AV40)</f>
      </c>
      <c r="AW41" s="47">
        <f>AW30-(AW39+AW40)</f>
      </c>
      <c r="AX41" s="47">
        <f>AX30-(AX39+AX40)</f>
      </c>
      <c r="AY41" s="47">
        <f>AY30-(AY39+AY40)</f>
      </c>
      <c r="AZ41" s="47">
        <f>AZ30-(AZ39+AZ40)</f>
      </c>
      <c r="BA41" s="47">
        <f>BA30-(BA39+BA40)</f>
      </c>
      <c r="BB41" s="47">
        <f>BB30-(BB39+BB40)</f>
      </c>
      <c r="BC41" s="47">
        <f>BC30-(BC39+BC40)</f>
      </c>
      <c r="BD41" s="47">
        <f>BD30-(BD39+BD40)</f>
      </c>
      <c r="BE41" s="47">
        <f>BE30-(BE39+BE40)</f>
      </c>
      <c r="BF41" s="47">
        <f>BF30-(BF39+BF40)</f>
      </c>
      <c r="BG41" s="47">
        <f>BG30-(BG39+BG40)</f>
      </c>
      <c r="BH41" s="47">
        <f>BH30-(BH39+BH40)</f>
      </c>
      <c r="BI41" s="47">
        <f>BI30-(BI39+BI40)</f>
      </c>
      <c r="BJ41" s="47">
        <f>BJ30-(BJ39+BJ40)</f>
      </c>
      <c r="BK41" s="47">
        <f>BK30-(BK39+BK40)</f>
      </c>
      <c r="BL41" s="47">
        <f>BL30-(BL39+BL40)</f>
      </c>
      <c r="BM41" s="47">
        <f>BM30-(BM39+BM40)</f>
      </c>
      <c r="BN41" s="47">
        <f>BN30-(BN39+BN40)</f>
      </c>
      <c r="BO41" s="47">
        <f>BO30-(BO39+BO40)</f>
      </c>
      <c r="BP41" s="47">
        <f>BP30-(BP39+BP40)</f>
      </c>
      <c r="BQ41" s="47">
        <f>BQ30-(BQ39+BQ40)</f>
      </c>
      <c r="BR41" s="47">
        <f>BR30-(BR39+BR40)</f>
      </c>
      <c r="BS41" s="47">
        <f>BS30-(BS39+BS40)</f>
      </c>
      <c r="BT41" s="47">
        <f>BT30-(BT39+BT40)</f>
      </c>
      <c r="BU41" s="47">
        <f>BU30-(BU39+BU40)</f>
      </c>
      <c r="BV41" s="47">
        <f>BV30-(BV39+BV40)</f>
      </c>
      <c r="BW41" s="47">
        <f>BW30-(BW39+BW40)</f>
      </c>
      <c r="BX41" s="47">
        <f>BX30-(BX39+BX40)</f>
      </c>
      <c r="BY41" s="47">
        <f>BY30-(BY39+BY40)</f>
      </c>
      <c r="BZ41" s="47">
        <f>BZ30-(BZ39+BZ40)</f>
      </c>
      <c r="CA41" s="47">
        <f>CA30-(CA39+CA40)</f>
      </c>
      <c r="CB41" s="47">
        <f>CB30-(CB39+CB40)</f>
      </c>
      <c r="CC41" s="47">
        <f>CC30-(CC39+CC40)</f>
      </c>
      <c r="CD41" s="47">
        <f>CD30-(CD39+CD40)</f>
      </c>
      <c r="CE41" s="47">
        <f>CE30-(CE39+CE40)</f>
      </c>
      <c r="CF41" s="47">
        <f>CF30-(CF39+CF40)</f>
      </c>
      <c r="CG41" s="47">
        <f>CG30-(CG39+CG40)</f>
      </c>
      <c r="CH41" s="47">
        <f>CH30-(CH39+CH40)</f>
      </c>
    </row>
    <row r="43" spans="1:1" s="73" customFormat="1" x14ac:dyDescent="0.25">
      <c r="A43" s="73" t="s">
        <v>412</v>
      </c>
    </row>
    <row r="44" spans="1:86" s="44" customFormat="1" x14ac:dyDescent="0.25">
      <c r="A44" s="44" t="s">
        <v>409</v>
      </c>
      <c r="B44" s="45">
        <f>SUM(C44:CH44)</f>
      </c>
      <c r="C44" s="45">
        <v>0</v>
      </c>
      <c r="D44" s="45">
        <v>0</v>
      </c>
      <c r="E44" s="45">
        <v>0</v>
      </c>
      <c r="F44" s="45">
        <v>0</v>
      </c>
      <c r="G44" s="45">
        <v>0</v>
      </c>
      <c r="H44" s="45">
        <v>0</v>
      </c>
      <c r="I44" s="45">
        <v>0</v>
      </c>
      <c r="J44" s="45">
        <v>0</v>
      </c>
      <c r="K44" s="45">
        <v>0</v>
      </c>
      <c r="L44" s="45">
        <v>0</v>
      </c>
      <c r="M44" s="45">
        <v>0</v>
      </c>
      <c r="N44" s="45">
        <v>0</v>
      </c>
      <c r="O44" s="45">
        <v>0</v>
      </c>
      <c r="P44" s="45">
        <v>0</v>
      </c>
      <c r="Q44" s="45">
        <v>0</v>
      </c>
      <c r="R44" s="45">
        <v>0</v>
      </c>
      <c r="S44" s="45">
        <v>0</v>
      </c>
      <c r="T44" s="45">
        <v>0</v>
      </c>
      <c r="U44" s="45">
        <v>0</v>
      </c>
      <c r="V44" s="45">
        <v>0</v>
      </c>
      <c r="W44" s="45">
        <v>0</v>
      </c>
      <c r="X44" s="45">
        <v>0</v>
      </c>
      <c r="Y44" s="45">
        <v>0</v>
      </c>
      <c r="Z44" s="45">
        <v>0</v>
      </c>
      <c r="AA44" s="45">
        <v>0</v>
      </c>
      <c r="AB44" s="45">
        <v>0</v>
      </c>
      <c r="AC44" s="45">
        <v>0</v>
      </c>
      <c r="AD44" s="45">
        <v>0</v>
      </c>
      <c r="AE44" s="45">
        <v>0</v>
      </c>
      <c r="AF44" s="45">
        <v>0</v>
      </c>
      <c r="AG44" s="45">
        <v>0</v>
      </c>
      <c r="AH44" s="45">
        <v>0</v>
      </c>
      <c r="AI44" s="45">
        <v>0</v>
      </c>
      <c r="AJ44" s="45">
        <v>0</v>
      </c>
      <c r="AK44" s="45">
        <v>0</v>
      </c>
      <c r="AL44" s="45">
        <v>0</v>
      </c>
      <c r="AM44" s="45">
        <v>0</v>
      </c>
      <c r="AN44" s="45">
        <v>0</v>
      </c>
      <c r="AO44" s="45">
        <v>0</v>
      </c>
      <c r="AP44" s="45">
        <v>0</v>
      </c>
      <c r="AQ44" s="45">
        <v>0</v>
      </c>
      <c r="AR44" s="45">
        <v>0</v>
      </c>
      <c r="AS44" s="45">
        <v>0</v>
      </c>
      <c r="AT44" s="45">
        <v>0</v>
      </c>
      <c r="AU44" s="45">
        <v>0</v>
      </c>
      <c r="AV44" s="45">
        <v>0</v>
      </c>
      <c r="AW44" s="45">
        <v>0</v>
      </c>
      <c r="AX44" s="45">
        <v>0</v>
      </c>
      <c r="AY44" s="45">
        <v>0</v>
      </c>
      <c r="AZ44" s="45">
        <v>0</v>
      </c>
      <c r="BA44" s="45">
        <v>0</v>
      </c>
      <c r="BB44" s="45">
        <v>0</v>
      </c>
      <c r="BC44" s="45">
        <v>0</v>
      </c>
      <c r="BD44" s="45">
        <v>0</v>
      </c>
      <c r="BE44" s="45">
        <v>0</v>
      </c>
      <c r="BF44" s="45">
        <v>0</v>
      </c>
      <c r="BG44" s="45">
        <v>0</v>
      </c>
      <c r="BH44" s="45">
        <v>0</v>
      </c>
      <c r="BI44" s="45">
        <v>0</v>
      </c>
      <c r="BJ44" s="45">
        <v>0</v>
      </c>
      <c r="BK44" s="45">
        <v>0</v>
      </c>
      <c r="BL44" s="45">
        <v>0</v>
      </c>
      <c r="BM44" s="45">
        <v>0</v>
      </c>
      <c r="BN44" s="45">
        <v>0</v>
      </c>
      <c r="BO44" s="45">
        <v>0</v>
      </c>
      <c r="BP44" s="45">
        <v>0</v>
      </c>
      <c r="BQ44" s="45">
        <v>0</v>
      </c>
      <c r="BR44" s="45">
        <v>0</v>
      </c>
      <c r="BS44" s="45">
        <v>0</v>
      </c>
      <c r="BT44" s="45">
        <v>0</v>
      </c>
      <c r="BU44" s="45">
        <v>0</v>
      </c>
      <c r="BV44" s="45">
        <v>0</v>
      </c>
      <c r="BW44" s="45">
        <v>0</v>
      </c>
      <c r="BX44" s="45">
        <v>0</v>
      </c>
      <c r="BY44" s="45">
        <v>0</v>
      </c>
      <c r="BZ44" s="45">
        <v>0</v>
      </c>
      <c r="CA44" s="45">
        <v>0</v>
      </c>
      <c r="CB44" s="45">
        <v>0</v>
      </c>
      <c r="CC44" s="45">
        <v>0</v>
      </c>
      <c r="CD44" s="45">
        <v>0</v>
      </c>
      <c r="CE44" s="45">
        <v>0</v>
      </c>
      <c r="CF44" s="45">
        <v>0</v>
      </c>
      <c r="CG44" s="45">
        <v>0</v>
      </c>
      <c r="CH44" s="45">
        <v>1385229.1936412917</v>
      </c>
    </row>
    <row r="45" spans="1:86" s="46" customFormat="1" x14ac:dyDescent="0.25">
      <c r="A45" s="46" t="s">
        <v>413</v>
      </c>
      <c r="B45" s="47">
        <f>B41-(B44)</f>
      </c>
      <c r="C45" s="47">
        <f>C41-(C44)</f>
      </c>
      <c r="D45" s="47">
        <f>D41-(D44)</f>
      </c>
      <c r="E45" s="47">
        <f>E41-(E44)</f>
      </c>
      <c r="F45" s="47">
        <f>F41-(F44)</f>
      </c>
      <c r="G45" s="47">
        <f>G41-(G44)</f>
      </c>
      <c r="H45" s="47">
        <f>H41-(H44)</f>
      </c>
      <c r="I45" s="47">
        <f>I41-(I44)</f>
      </c>
      <c r="J45" s="47">
        <f>J41-(J44)</f>
      </c>
      <c r="K45" s="47">
        <f>K41-(K44)</f>
      </c>
      <c r="L45" s="47">
        <f>L41-(L44)</f>
      </c>
      <c r="M45" s="47">
        <f>M41-(M44)</f>
      </c>
      <c r="N45" s="47">
        <f>N41-(N44)</f>
      </c>
      <c r="O45" s="47">
        <f>O41-(O44)</f>
      </c>
      <c r="P45" s="47">
        <f>P41-(P44)</f>
      </c>
      <c r="Q45" s="47">
        <f>Q41-(Q44)</f>
      </c>
      <c r="R45" s="47">
        <f>R41-(R44)</f>
      </c>
      <c r="S45" s="47">
        <f>S41-(S44)</f>
      </c>
      <c r="T45" s="47">
        <f>T41-(T44)</f>
      </c>
      <c r="U45" s="47">
        <f>U41-(U44)</f>
      </c>
      <c r="V45" s="47">
        <f>V41-(V44)</f>
      </c>
      <c r="W45" s="47">
        <f>W41-(W44)</f>
      </c>
      <c r="X45" s="47">
        <f>X41-(X44)</f>
      </c>
      <c r="Y45" s="47">
        <f>Y41-(Y44)</f>
      </c>
      <c r="Z45" s="47">
        <f>Z41-(Z44)</f>
      </c>
      <c r="AA45" s="47">
        <f>AA41-(AA44)</f>
      </c>
      <c r="AB45" s="47">
        <f>AB41-(AB44)</f>
      </c>
      <c r="AC45" s="47">
        <f>AC41-(AC44)</f>
      </c>
      <c r="AD45" s="47">
        <f>AD41-(AD44)</f>
      </c>
      <c r="AE45" s="47">
        <f>AE41-(AE44)</f>
      </c>
      <c r="AF45" s="47">
        <f>AF41-(AF44)</f>
      </c>
      <c r="AG45" s="47">
        <f>AG41-(AG44)</f>
      </c>
      <c r="AH45" s="47">
        <f>AH41-(AH44)</f>
      </c>
      <c r="AI45" s="47">
        <f>AI41-(AI44)</f>
      </c>
      <c r="AJ45" s="47">
        <f>AJ41-(AJ44)</f>
      </c>
      <c r="AK45" s="47">
        <f>AK41-(AK44)</f>
      </c>
      <c r="AL45" s="47">
        <f>AL41-(AL44)</f>
      </c>
      <c r="AM45" s="47">
        <f>AM41-(AM44)</f>
      </c>
      <c r="AN45" s="47">
        <f>AN41-(AN44)</f>
      </c>
      <c r="AO45" s="47">
        <f>AO41-(AO44)</f>
      </c>
      <c r="AP45" s="47">
        <f>AP41-(AP44)</f>
      </c>
      <c r="AQ45" s="47">
        <f>AQ41-(AQ44)</f>
      </c>
      <c r="AR45" s="47">
        <f>AR41-(AR44)</f>
      </c>
      <c r="AS45" s="47">
        <f>AS41-(AS44)</f>
      </c>
      <c r="AT45" s="47">
        <f>AT41-(AT44)</f>
      </c>
      <c r="AU45" s="47">
        <f>AU41-(AU44)</f>
      </c>
      <c r="AV45" s="47">
        <f>AV41-(AV44)</f>
      </c>
      <c r="AW45" s="47">
        <f>AW41-(AW44)</f>
      </c>
      <c r="AX45" s="47">
        <f>AX41-(AX44)</f>
      </c>
      <c r="AY45" s="47">
        <f>AY41-(AY44)</f>
      </c>
      <c r="AZ45" s="47">
        <f>AZ41-(AZ44)</f>
      </c>
      <c r="BA45" s="47">
        <f>BA41-(BA44)</f>
      </c>
      <c r="BB45" s="47">
        <f>BB41-(BB44)</f>
      </c>
      <c r="BC45" s="47">
        <f>BC41-(BC44)</f>
      </c>
      <c r="BD45" s="47">
        <f>BD41-(BD44)</f>
      </c>
      <c r="BE45" s="47">
        <f>BE41-(BE44)</f>
      </c>
      <c r="BF45" s="47">
        <f>BF41-(BF44)</f>
      </c>
      <c r="BG45" s="47">
        <f>BG41-(BG44)</f>
      </c>
      <c r="BH45" s="47">
        <f>BH41-(BH44)</f>
      </c>
      <c r="BI45" s="47">
        <f>BI41-(BI44)</f>
      </c>
      <c r="BJ45" s="47">
        <f>BJ41-(BJ44)</f>
      </c>
      <c r="BK45" s="47">
        <f>BK41-(BK44)</f>
      </c>
      <c r="BL45" s="47">
        <f>BL41-(BL44)</f>
      </c>
      <c r="BM45" s="47">
        <f>BM41-(BM44)</f>
      </c>
      <c r="BN45" s="47">
        <f>BN41-(BN44)</f>
      </c>
      <c r="BO45" s="47">
        <f>BO41-(BO44)</f>
      </c>
      <c r="BP45" s="47">
        <f>BP41-(BP44)</f>
      </c>
      <c r="BQ45" s="47">
        <f>BQ41-(BQ44)</f>
      </c>
      <c r="BR45" s="47">
        <f>BR41-(BR44)</f>
      </c>
      <c r="BS45" s="47">
        <f>BS41-(BS44)</f>
      </c>
      <c r="BT45" s="47">
        <f>BT41-(BT44)</f>
      </c>
      <c r="BU45" s="47">
        <f>BU41-(BU44)</f>
      </c>
      <c r="BV45" s="47">
        <f>BV41-(BV44)</f>
      </c>
      <c r="BW45" s="47">
        <f>BW41-(BW44)</f>
      </c>
      <c r="BX45" s="47">
        <f>BX41-(BX44)</f>
      </c>
      <c r="BY45" s="47">
        <f>BY41-(BY44)</f>
      </c>
      <c r="BZ45" s="47">
        <f>BZ41-(BZ44)</f>
      </c>
      <c r="CA45" s="47">
        <f>CA41-(CA44)</f>
      </c>
      <c r="CB45" s="47">
        <f>CB41-(CB44)</f>
      </c>
      <c r="CC45" s="47">
        <f>CC41-(CC44)</f>
      </c>
      <c r="CD45" s="47">
        <f>CD41-(CD44)</f>
      </c>
      <c r="CE45" s="47">
        <f>CE41-(CE44)</f>
      </c>
      <c r="CF45" s="47">
        <f>CF41-(CF44)</f>
      </c>
      <c r="CG45" s="47">
        <f>CG41-(CG44)</f>
      </c>
      <c r="CH45" s="47">
        <f>CH41-(CH44)</f>
      </c>
    </row>
    <row r="47" spans="1:1" s="74" customFormat="1" x14ac:dyDescent="0.25">
      <c r="A47" s="74" t="s">
        <v>414</v>
      </c>
    </row>
    <row r="48" spans="1:86" s="44" customFormat="1" x14ac:dyDescent="0.25">
      <c r="A48" s="44" t="s">
        <v>410</v>
      </c>
      <c r="B48" s="45">
        <f>SUM(C48:CH48)</f>
      </c>
      <c r="C48" s="45">
        <v>0</v>
      </c>
      <c r="D48" s="45">
        <v>0</v>
      </c>
      <c r="E48" s="45">
        <v>0</v>
      </c>
      <c r="F48" s="45">
        <v>0</v>
      </c>
      <c r="G48" s="45">
        <v>0</v>
      </c>
      <c r="H48" s="45">
        <v>0</v>
      </c>
      <c r="I48" s="45">
        <v>0</v>
      </c>
      <c r="J48" s="45">
        <v>0</v>
      </c>
      <c r="K48" s="45">
        <v>0</v>
      </c>
      <c r="L48" s="45">
        <v>0</v>
      </c>
      <c r="M48" s="45">
        <v>0</v>
      </c>
      <c r="N48" s="45">
        <v>0</v>
      </c>
      <c r="O48" s="45">
        <v>0</v>
      </c>
      <c r="P48" s="45">
        <v>0</v>
      </c>
      <c r="Q48" s="45">
        <v>0</v>
      </c>
      <c r="R48" s="45">
        <v>0</v>
      </c>
      <c r="S48" s="45">
        <v>0</v>
      </c>
      <c r="T48" s="45">
        <v>0</v>
      </c>
      <c r="U48" s="45">
        <v>0</v>
      </c>
      <c r="V48" s="45">
        <v>0</v>
      </c>
      <c r="W48" s="45">
        <v>0</v>
      </c>
      <c r="X48" s="45">
        <v>0</v>
      </c>
      <c r="Y48" s="45">
        <v>0</v>
      </c>
      <c r="Z48" s="45">
        <v>0</v>
      </c>
      <c r="AA48" s="45">
        <v>0</v>
      </c>
      <c r="AB48" s="45">
        <v>0</v>
      </c>
      <c r="AC48" s="45">
        <v>0</v>
      </c>
      <c r="AD48" s="45">
        <v>0</v>
      </c>
      <c r="AE48" s="45">
        <v>0</v>
      </c>
      <c r="AF48" s="45">
        <v>0</v>
      </c>
      <c r="AG48" s="45">
        <v>0</v>
      </c>
      <c r="AH48" s="45">
        <v>0</v>
      </c>
      <c r="AI48" s="45">
        <v>0</v>
      </c>
      <c r="AJ48" s="45">
        <v>0</v>
      </c>
      <c r="AK48" s="45">
        <v>0</v>
      </c>
      <c r="AL48" s="45">
        <v>0</v>
      </c>
      <c r="AM48" s="45">
        <v>0</v>
      </c>
      <c r="AN48" s="45">
        <v>0</v>
      </c>
      <c r="AO48" s="45">
        <v>0</v>
      </c>
      <c r="AP48" s="45">
        <v>0</v>
      </c>
      <c r="AQ48" s="45">
        <v>0</v>
      </c>
      <c r="AR48" s="45">
        <v>0</v>
      </c>
      <c r="AS48" s="45">
        <v>0</v>
      </c>
      <c r="AT48" s="45">
        <v>0</v>
      </c>
      <c r="AU48" s="45">
        <v>0</v>
      </c>
      <c r="AV48" s="45">
        <v>0</v>
      </c>
      <c r="AW48" s="45">
        <v>0</v>
      </c>
      <c r="AX48" s="45">
        <v>0</v>
      </c>
      <c r="AY48" s="45">
        <v>0</v>
      </c>
      <c r="AZ48" s="45">
        <v>0</v>
      </c>
      <c r="BA48" s="45">
        <v>0</v>
      </c>
      <c r="BB48" s="45">
        <v>0</v>
      </c>
      <c r="BC48" s="45">
        <v>0</v>
      </c>
      <c r="BD48" s="45">
        <v>0</v>
      </c>
      <c r="BE48" s="45">
        <v>0</v>
      </c>
      <c r="BF48" s="45">
        <v>0</v>
      </c>
      <c r="BG48" s="45">
        <v>0</v>
      </c>
      <c r="BH48" s="45">
        <v>0</v>
      </c>
      <c r="BI48" s="45">
        <v>0</v>
      </c>
      <c r="BJ48" s="45">
        <v>0</v>
      </c>
      <c r="BK48" s="45">
        <v>0</v>
      </c>
      <c r="BL48" s="45">
        <v>0</v>
      </c>
      <c r="BM48" s="45">
        <v>0</v>
      </c>
      <c r="BN48" s="45">
        <v>0</v>
      </c>
      <c r="BO48" s="45">
        <v>0</v>
      </c>
      <c r="BP48" s="45">
        <v>0</v>
      </c>
      <c r="BQ48" s="45">
        <v>0</v>
      </c>
      <c r="BR48" s="45">
        <v>0</v>
      </c>
      <c r="BS48" s="45">
        <v>0</v>
      </c>
      <c r="BT48" s="45">
        <v>0</v>
      </c>
      <c r="BU48" s="45">
        <v>0</v>
      </c>
      <c r="BV48" s="45">
        <v>0</v>
      </c>
      <c r="BW48" s="45">
        <v>0</v>
      </c>
      <c r="BX48" s="45">
        <v>0</v>
      </c>
      <c r="BY48" s="45">
        <v>0</v>
      </c>
      <c r="BZ48" s="45">
        <v>0</v>
      </c>
      <c r="CA48" s="45">
        <v>0</v>
      </c>
      <c r="CB48" s="45">
        <v>0</v>
      </c>
      <c r="CC48" s="45">
        <v>0</v>
      </c>
      <c r="CD48" s="45">
        <v>0</v>
      </c>
      <c r="CE48" s="45">
        <v>0</v>
      </c>
      <c r="CF48" s="45">
        <v>0</v>
      </c>
      <c r="CG48" s="45">
        <v>0</v>
      </c>
      <c r="CH48" s="45">
        <v>593669.654417696</v>
      </c>
    </row>
    <row r="49" spans="1:86" s="46" customFormat="1" x14ac:dyDescent="0.25">
      <c r="A49" s="46" t="s">
        <v>415</v>
      </c>
      <c r="B49" s="47">
        <f>B45-(B48)</f>
      </c>
      <c r="C49" s="47">
        <f>C45-(C48)</f>
      </c>
      <c r="D49" s="47">
        <f>D45-(D48)</f>
      </c>
      <c r="E49" s="47">
        <f>E45-(E48)</f>
      </c>
      <c r="F49" s="47">
        <f>F45-(F48)</f>
      </c>
      <c r="G49" s="47">
        <f>G45-(G48)</f>
      </c>
      <c r="H49" s="47">
        <f>H45-(H48)</f>
      </c>
      <c r="I49" s="47">
        <f>I45-(I48)</f>
      </c>
      <c r="J49" s="47">
        <f>J45-(J48)</f>
      </c>
      <c r="K49" s="47">
        <f>K45-(K48)</f>
      </c>
      <c r="L49" s="47">
        <f>L45-(L48)</f>
      </c>
      <c r="M49" s="47">
        <f>M45-(M48)</f>
      </c>
      <c r="N49" s="47">
        <f>N45-(N48)</f>
      </c>
      <c r="O49" s="47">
        <f>O45-(O48)</f>
      </c>
      <c r="P49" s="47">
        <f>P45-(P48)</f>
      </c>
      <c r="Q49" s="47">
        <f>Q45-(Q48)</f>
      </c>
      <c r="R49" s="47">
        <f>R45-(R48)</f>
      </c>
      <c r="S49" s="47">
        <f>S45-(S48)</f>
      </c>
      <c r="T49" s="47">
        <f>T45-(T48)</f>
      </c>
      <c r="U49" s="47">
        <f>U45-(U48)</f>
      </c>
      <c r="V49" s="47">
        <f>V45-(V48)</f>
      </c>
      <c r="W49" s="47">
        <f>W45-(W48)</f>
      </c>
      <c r="X49" s="47">
        <f>X45-(X48)</f>
      </c>
      <c r="Y49" s="47">
        <f>Y45-(Y48)</f>
      </c>
      <c r="Z49" s="47">
        <f>Z45-(Z48)</f>
      </c>
      <c r="AA49" s="47">
        <f>AA45-(AA48)</f>
      </c>
      <c r="AB49" s="47">
        <f>AB45-(AB48)</f>
      </c>
      <c r="AC49" s="47">
        <f>AC45-(AC48)</f>
      </c>
      <c r="AD49" s="47">
        <f>AD45-(AD48)</f>
      </c>
      <c r="AE49" s="47">
        <f>AE45-(AE48)</f>
      </c>
      <c r="AF49" s="47">
        <f>AF45-(AF48)</f>
      </c>
      <c r="AG49" s="47">
        <f>AG45-(AG48)</f>
      </c>
      <c r="AH49" s="47">
        <f>AH45-(AH48)</f>
      </c>
      <c r="AI49" s="47">
        <f>AI45-(AI48)</f>
      </c>
      <c r="AJ49" s="47">
        <f>AJ45-(AJ48)</f>
      </c>
      <c r="AK49" s="47">
        <f>AK45-(AK48)</f>
      </c>
      <c r="AL49" s="47">
        <f>AL45-(AL48)</f>
      </c>
      <c r="AM49" s="47">
        <f>AM45-(AM48)</f>
      </c>
      <c r="AN49" s="47">
        <f>AN45-(AN48)</f>
      </c>
      <c r="AO49" s="47">
        <f>AO45-(AO48)</f>
      </c>
      <c r="AP49" s="47">
        <f>AP45-(AP48)</f>
      </c>
      <c r="AQ49" s="47">
        <f>AQ45-(AQ48)</f>
      </c>
      <c r="AR49" s="47">
        <f>AR45-(AR48)</f>
      </c>
      <c r="AS49" s="47">
        <f>AS45-(AS48)</f>
      </c>
      <c r="AT49" s="47">
        <f>AT45-(AT48)</f>
      </c>
      <c r="AU49" s="47">
        <f>AU45-(AU48)</f>
      </c>
      <c r="AV49" s="47">
        <f>AV45-(AV48)</f>
      </c>
      <c r="AW49" s="47">
        <f>AW45-(AW48)</f>
      </c>
      <c r="AX49" s="47">
        <f>AX45-(AX48)</f>
      </c>
      <c r="AY49" s="47">
        <f>AY45-(AY48)</f>
      </c>
      <c r="AZ49" s="47">
        <f>AZ45-(AZ48)</f>
      </c>
      <c r="BA49" s="47">
        <f>BA45-(BA48)</f>
      </c>
      <c r="BB49" s="47">
        <f>BB45-(BB48)</f>
      </c>
      <c r="BC49" s="47">
        <f>BC45-(BC48)</f>
      </c>
      <c r="BD49" s="47">
        <f>BD45-(BD48)</f>
      </c>
      <c r="BE49" s="47">
        <f>BE45-(BE48)</f>
      </c>
      <c r="BF49" s="47">
        <f>BF45-(BF48)</f>
      </c>
      <c r="BG49" s="47">
        <f>BG45-(BG48)</f>
      </c>
      <c r="BH49" s="47">
        <f>BH45-(BH48)</f>
      </c>
      <c r="BI49" s="47">
        <f>BI45-(BI48)</f>
      </c>
      <c r="BJ49" s="47">
        <f>BJ45-(BJ48)</f>
      </c>
      <c r="BK49" s="47">
        <f>BK45-(BK48)</f>
      </c>
      <c r="BL49" s="47">
        <f>BL45-(BL48)</f>
      </c>
      <c r="BM49" s="47">
        <f>BM45-(BM48)</f>
      </c>
      <c r="BN49" s="47">
        <f>BN45-(BN48)</f>
      </c>
      <c r="BO49" s="47">
        <f>BO45-(BO48)</f>
      </c>
      <c r="BP49" s="47">
        <f>BP45-(BP48)</f>
      </c>
      <c r="BQ49" s="47">
        <f>BQ45-(BQ48)</f>
      </c>
      <c r="BR49" s="47">
        <f>BR45-(BR48)</f>
      </c>
      <c r="BS49" s="47">
        <f>BS45-(BS48)</f>
      </c>
      <c r="BT49" s="47">
        <f>BT45-(BT48)</f>
      </c>
      <c r="BU49" s="47">
        <f>BU45-(BU48)</f>
      </c>
      <c r="BV49" s="47">
        <f>BV45-(BV48)</f>
      </c>
      <c r="BW49" s="47">
        <f>BW45-(BW48)</f>
      </c>
      <c r="BX49" s="47">
        <f>BX45-(BX48)</f>
      </c>
      <c r="BY49" s="47">
        <f>BY45-(BY48)</f>
      </c>
      <c r="BZ49" s="47">
        <f>BZ45-(BZ48)</f>
      </c>
      <c r="CA49" s="47">
        <f>CA45-(CA48)</f>
      </c>
      <c r="CB49" s="47">
        <f>CB45-(CB48)</f>
      </c>
      <c r="CC49" s="47">
        <f>CC45-(CC48)</f>
      </c>
      <c r="CD49" s="47">
        <f>CD45-(CD48)</f>
      </c>
      <c r="CE49" s="47">
        <f>CE45-(CE48)</f>
      </c>
      <c r="CF49" s="47">
        <f>CF45-(CF48)</f>
      </c>
      <c r="CG49" s="47">
        <f>CG45-(CG48)</f>
      </c>
      <c r="CH49" s="47">
        <f>CH45-(CH48)</f>
      </c>
    </row>
    <row r="51" spans="1:1" s="73" customFormat="1" x14ac:dyDescent="0.25">
      <c r="A51" s="73" t="s">
        <v>416</v>
      </c>
    </row>
    <row r="52" spans="1:86" s="44" customFormat="1" x14ac:dyDescent="0.25">
      <c r="A52" s="44" t="s">
        <v>409</v>
      </c>
      <c r="B52" s="45">
        <f>SUM(C52:CH52)</f>
      </c>
      <c r="C52" s="45">
        <v>0</v>
      </c>
      <c r="D52" s="45">
        <v>0</v>
      </c>
      <c r="E52" s="45">
        <v>0</v>
      </c>
      <c r="F52" s="45">
        <v>0</v>
      </c>
      <c r="G52" s="45">
        <v>0</v>
      </c>
      <c r="H52" s="45">
        <v>0</v>
      </c>
      <c r="I52" s="45">
        <v>0</v>
      </c>
      <c r="J52" s="45">
        <v>0</v>
      </c>
      <c r="K52" s="45">
        <v>0</v>
      </c>
      <c r="L52" s="45">
        <v>0</v>
      </c>
      <c r="M52" s="45">
        <v>0</v>
      </c>
      <c r="N52" s="45">
        <v>0</v>
      </c>
      <c r="O52" s="45">
        <v>0</v>
      </c>
      <c r="P52" s="45">
        <v>0</v>
      </c>
      <c r="Q52" s="45">
        <v>0</v>
      </c>
      <c r="R52" s="45">
        <v>0</v>
      </c>
      <c r="S52" s="45">
        <v>0</v>
      </c>
      <c r="T52" s="45">
        <v>0</v>
      </c>
      <c r="U52" s="45">
        <v>0</v>
      </c>
      <c r="V52" s="45">
        <v>0</v>
      </c>
      <c r="W52" s="45">
        <v>0</v>
      </c>
      <c r="X52" s="45">
        <v>0</v>
      </c>
      <c r="Y52" s="45">
        <v>0</v>
      </c>
      <c r="Z52" s="45">
        <v>0</v>
      </c>
      <c r="AA52" s="45">
        <v>0</v>
      </c>
      <c r="AB52" s="45">
        <v>0</v>
      </c>
      <c r="AC52" s="45">
        <v>0</v>
      </c>
      <c r="AD52" s="45">
        <v>0</v>
      </c>
      <c r="AE52" s="45">
        <v>0</v>
      </c>
      <c r="AF52" s="45">
        <v>0</v>
      </c>
      <c r="AG52" s="45">
        <v>0</v>
      </c>
      <c r="AH52" s="45">
        <v>0</v>
      </c>
      <c r="AI52" s="45">
        <v>0</v>
      </c>
      <c r="AJ52" s="45">
        <v>0</v>
      </c>
      <c r="AK52" s="45">
        <v>0</v>
      </c>
      <c r="AL52" s="45">
        <v>0</v>
      </c>
      <c r="AM52" s="45">
        <v>0</v>
      </c>
      <c r="AN52" s="45">
        <v>0</v>
      </c>
      <c r="AO52" s="45">
        <v>0</v>
      </c>
      <c r="AP52" s="45">
        <v>0</v>
      </c>
      <c r="AQ52" s="45">
        <v>0</v>
      </c>
      <c r="AR52" s="45">
        <v>0</v>
      </c>
      <c r="AS52" s="45">
        <v>0</v>
      </c>
      <c r="AT52" s="45">
        <v>0</v>
      </c>
      <c r="AU52" s="45">
        <v>0</v>
      </c>
      <c r="AV52" s="45">
        <v>0</v>
      </c>
      <c r="AW52" s="45">
        <v>0</v>
      </c>
      <c r="AX52" s="45">
        <v>0</v>
      </c>
      <c r="AY52" s="45">
        <v>0</v>
      </c>
      <c r="AZ52" s="45">
        <v>0</v>
      </c>
      <c r="BA52" s="45">
        <v>0</v>
      </c>
      <c r="BB52" s="45">
        <v>0</v>
      </c>
      <c r="BC52" s="45">
        <v>0</v>
      </c>
      <c r="BD52" s="45">
        <v>0</v>
      </c>
      <c r="BE52" s="45">
        <v>0</v>
      </c>
      <c r="BF52" s="45">
        <v>0</v>
      </c>
      <c r="BG52" s="45">
        <v>0</v>
      </c>
      <c r="BH52" s="45">
        <v>0</v>
      </c>
      <c r="BI52" s="45">
        <v>0</v>
      </c>
      <c r="BJ52" s="45">
        <v>0</v>
      </c>
      <c r="BK52" s="45">
        <v>0</v>
      </c>
      <c r="BL52" s="45">
        <v>0</v>
      </c>
      <c r="BM52" s="45">
        <v>0</v>
      </c>
      <c r="BN52" s="45">
        <v>0</v>
      </c>
      <c r="BO52" s="45">
        <v>0</v>
      </c>
      <c r="BP52" s="45">
        <v>0</v>
      </c>
      <c r="BQ52" s="45">
        <v>0</v>
      </c>
      <c r="BR52" s="45">
        <v>0</v>
      </c>
      <c r="BS52" s="45">
        <v>0</v>
      </c>
      <c r="BT52" s="45">
        <v>0</v>
      </c>
      <c r="BU52" s="45">
        <v>0</v>
      </c>
      <c r="BV52" s="45">
        <v>0</v>
      </c>
      <c r="BW52" s="45">
        <v>0</v>
      </c>
      <c r="BX52" s="45">
        <v>0</v>
      </c>
      <c r="BY52" s="45">
        <v>0</v>
      </c>
      <c r="BZ52" s="45">
        <v>0</v>
      </c>
      <c r="CA52" s="45">
        <v>0</v>
      </c>
      <c r="CB52" s="45">
        <v>0</v>
      </c>
      <c r="CC52" s="45">
        <v>0</v>
      </c>
      <c r="CD52" s="45">
        <v>0</v>
      </c>
      <c r="CE52" s="45">
        <v>0</v>
      </c>
      <c r="CF52" s="45">
        <v>0</v>
      </c>
      <c r="CG52" s="45">
        <v>0</v>
      </c>
      <c r="CH52" s="45">
        <v>1819834.754405371</v>
      </c>
    </row>
    <row r="53" spans="1:86" x14ac:dyDescent="0.25">
      <c r="A53" t="s">
        <v>410</v>
      </c>
      <c r="B53" s="43">
        <f>SUM(C53:CH53)</f>
      </c>
      <c r="C53" s="43">
        <v>0</v>
      </c>
      <c r="D53" s="43">
        <v>0</v>
      </c>
      <c r="E53" s="43">
        <v>0</v>
      </c>
      <c r="F53" s="43">
        <v>0</v>
      </c>
      <c r="G53" s="43">
        <v>0</v>
      </c>
      <c r="H53" s="43">
        <v>0</v>
      </c>
      <c r="I53" s="43">
        <v>0</v>
      </c>
      <c r="J53" s="43">
        <v>0</v>
      </c>
      <c r="K53" s="43">
        <v>0</v>
      </c>
      <c r="L53" s="43">
        <v>0</v>
      </c>
      <c r="M53" s="43">
        <v>0</v>
      </c>
      <c r="N53" s="43">
        <v>0</v>
      </c>
      <c r="O53" s="43">
        <v>0</v>
      </c>
      <c r="P53" s="43">
        <v>0</v>
      </c>
      <c r="Q53" s="43">
        <v>0</v>
      </c>
      <c r="R53" s="43">
        <v>0</v>
      </c>
      <c r="S53" s="43">
        <v>0</v>
      </c>
      <c r="T53" s="43">
        <v>0</v>
      </c>
      <c r="U53" s="43">
        <v>0</v>
      </c>
      <c r="V53" s="43">
        <v>0</v>
      </c>
      <c r="W53" s="43">
        <v>0</v>
      </c>
      <c r="X53" s="43">
        <v>0</v>
      </c>
      <c r="Y53" s="43">
        <v>0</v>
      </c>
      <c r="Z53" s="43">
        <v>0</v>
      </c>
      <c r="AA53" s="43">
        <v>0</v>
      </c>
      <c r="AB53" s="43">
        <v>0</v>
      </c>
      <c r="AC53" s="43">
        <v>0</v>
      </c>
      <c r="AD53" s="43">
        <v>0</v>
      </c>
      <c r="AE53" s="43">
        <v>0</v>
      </c>
      <c r="AF53" s="43">
        <v>0</v>
      </c>
      <c r="AG53" s="43">
        <v>0</v>
      </c>
      <c r="AH53" s="43">
        <v>0</v>
      </c>
      <c r="AI53" s="43">
        <v>0</v>
      </c>
      <c r="AJ53" s="43">
        <v>0</v>
      </c>
      <c r="AK53" s="43">
        <v>0</v>
      </c>
      <c r="AL53" s="43">
        <v>0</v>
      </c>
      <c r="AM53" s="43">
        <v>0</v>
      </c>
      <c r="AN53" s="43">
        <v>0</v>
      </c>
      <c r="AO53" s="43">
        <v>0</v>
      </c>
      <c r="AP53" s="43">
        <v>0</v>
      </c>
      <c r="AQ53" s="43">
        <v>0</v>
      </c>
      <c r="AR53" s="43">
        <v>0</v>
      </c>
      <c r="AS53" s="43">
        <v>0</v>
      </c>
      <c r="AT53" s="43">
        <v>0</v>
      </c>
      <c r="AU53" s="43">
        <v>0</v>
      </c>
      <c r="AV53" s="43">
        <v>0</v>
      </c>
      <c r="AW53" s="43">
        <v>0</v>
      </c>
      <c r="AX53" s="43">
        <v>0</v>
      </c>
      <c r="AY53" s="43">
        <v>0</v>
      </c>
      <c r="AZ53" s="43">
        <v>0</v>
      </c>
      <c r="BA53" s="43">
        <v>0</v>
      </c>
      <c r="BB53" s="43">
        <v>0</v>
      </c>
      <c r="BC53" s="43">
        <v>0</v>
      </c>
      <c r="BD53" s="43">
        <v>0</v>
      </c>
      <c r="BE53" s="43">
        <v>0</v>
      </c>
      <c r="BF53" s="43">
        <v>0</v>
      </c>
      <c r="BG53" s="43">
        <v>0</v>
      </c>
      <c r="BH53" s="43">
        <v>0</v>
      </c>
      <c r="BI53" s="43">
        <v>0</v>
      </c>
      <c r="BJ53" s="43">
        <v>0</v>
      </c>
      <c r="BK53" s="43">
        <v>0</v>
      </c>
      <c r="BL53" s="43">
        <v>0</v>
      </c>
      <c r="BM53" s="43">
        <v>0</v>
      </c>
      <c r="BN53" s="43">
        <v>0</v>
      </c>
      <c r="BO53" s="43">
        <v>0</v>
      </c>
      <c r="BP53" s="43">
        <v>0</v>
      </c>
      <c r="BQ53" s="43">
        <v>0</v>
      </c>
      <c r="BR53" s="43">
        <v>0</v>
      </c>
      <c r="BS53" s="43">
        <v>0</v>
      </c>
      <c r="BT53" s="43">
        <v>0</v>
      </c>
      <c r="BU53" s="43">
        <v>0</v>
      </c>
      <c r="BV53" s="43">
        <v>0</v>
      </c>
      <c r="BW53" s="43">
        <v>0</v>
      </c>
      <c r="BX53" s="43">
        <v>0</v>
      </c>
      <c r="BY53" s="43">
        <v>0</v>
      </c>
      <c r="BZ53" s="43">
        <v>0</v>
      </c>
      <c r="CA53" s="43">
        <v>0</v>
      </c>
      <c r="CB53" s="43">
        <v>0</v>
      </c>
      <c r="CC53" s="43">
        <v>0</v>
      </c>
      <c r="CD53" s="43">
        <v>0</v>
      </c>
      <c r="CE53" s="43">
        <v>0</v>
      </c>
      <c r="CF53" s="43">
        <v>0</v>
      </c>
      <c r="CG53" s="43">
        <v>0</v>
      </c>
      <c r="CH53" s="43">
        <v>779929.1804594448</v>
      </c>
    </row>
  </sheetData>
  <pageMargins left="0.7" right="0.7" top="0.75" bottom="0.75" header="0.3" footer="0.3"/>
  <pageSetup orientation="portrait" horizontalDpi="4294967295" verticalDpi="4294967295" scale="100" fitToWidth="1" fitToHeigh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H28"/>
  <sheetViews>
    <sheetView workbookViewId="0" showGridLines="0">
      <pane xSplit="1" ySplit="1" topLeftCell="B2" activePane="bottomRight" state="frozen"/>
      <selection pane="bottomRight"/>
    </sheetView>
  </sheetViews>
  <sheetFormatPr defaultRowHeight="15" outlineLevelRow="0" outlineLevelCol="0" x14ac:dyDescent="55"/>
  <cols>
    <col min="1" max="1" width="30" customWidth="1"/>
    <col min="2" max="2" width="16" customWidth="1"/>
    <col min="3" max="86" width="13" customWidth="1"/>
  </cols>
  <sheetData>
    <row r="1" ht="28" customHeight="1" spans="1:86" s="41" customFormat="1" x14ac:dyDescent="0.25">
      <c r="A1" s="41" t="s">
        <v>265</v>
      </c>
      <c r="B1" s="41" t="s">
        <v>417</v>
      </c>
      <c r="C1" s="41" t="s">
        <v>156</v>
      </c>
      <c r="D1" s="41" t="s">
        <v>157</v>
      </c>
      <c r="E1" s="41" t="s">
        <v>158</v>
      </c>
      <c r="F1" s="41" t="s">
        <v>159</v>
      </c>
      <c r="G1" s="41" t="s">
        <v>160</v>
      </c>
      <c r="H1" s="41" t="s">
        <v>161</v>
      </c>
      <c r="I1" s="41" t="s">
        <v>162</v>
      </c>
      <c r="J1" s="41" t="s">
        <v>163</v>
      </c>
      <c r="K1" s="41" t="s">
        <v>164</v>
      </c>
      <c r="L1" s="41" t="s">
        <v>165</v>
      </c>
      <c r="M1" s="41" t="s">
        <v>166</v>
      </c>
      <c r="N1" s="41" t="s">
        <v>167</v>
      </c>
      <c r="O1" s="41" t="s">
        <v>168</v>
      </c>
      <c r="P1" s="41" t="s">
        <v>169</v>
      </c>
      <c r="Q1" s="41" t="s">
        <v>170</v>
      </c>
      <c r="R1" s="41" t="s">
        <v>171</v>
      </c>
      <c r="S1" s="41" t="s">
        <v>172</v>
      </c>
      <c r="T1" s="41" t="s">
        <v>173</v>
      </c>
      <c r="U1" s="41" t="s">
        <v>174</v>
      </c>
      <c r="V1" s="41" t="s">
        <v>175</v>
      </c>
      <c r="W1" s="41" t="s">
        <v>176</v>
      </c>
      <c r="X1" s="41" t="s">
        <v>177</v>
      </c>
      <c r="Y1" s="41" t="s">
        <v>178</v>
      </c>
      <c r="Z1" s="41" t="s">
        <v>179</v>
      </c>
      <c r="AA1" s="41" t="s">
        <v>180</v>
      </c>
      <c r="AB1" s="41" t="s">
        <v>181</v>
      </c>
      <c r="AC1" s="41" t="s">
        <v>182</v>
      </c>
      <c r="AD1" s="41" t="s">
        <v>183</v>
      </c>
      <c r="AE1" s="41" t="s">
        <v>184</v>
      </c>
      <c r="AF1" s="41" t="s">
        <v>185</v>
      </c>
      <c r="AG1" s="41" t="s">
        <v>186</v>
      </c>
      <c r="AH1" s="41" t="s">
        <v>187</v>
      </c>
      <c r="AI1" s="41" t="s">
        <v>188</v>
      </c>
      <c r="AJ1" s="41" t="s">
        <v>189</v>
      </c>
      <c r="AK1" s="41" t="s">
        <v>190</v>
      </c>
      <c r="AL1" s="41" t="s">
        <v>191</v>
      </c>
      <c r="AM1" s="41" t="s">
        <v>192</v>
      </c>
      <c r="AN1" s="41" t="s">
        <v>193</v>
      </c>
      <c r="AO1" s="41" t="s">
        <v>194</v>
      </c>
      <c r="AP1" s="41" t="s">
        <v>195</v>
      </c>
      <c r="AQ1" s="41" t="s">
        <v>196</v>
      </c>
      <c r="AR1" s="41" t="s">
        <v>197</v>
      </c>
      <c r="AS1" s="41" t="s">
        <v>198</v>
      </c>
      <c r="AT1" s="41" t="s">
        <v>199</v>
      </c>
      <c r="AU1" s="41" t="s">
        <v>200</v>
      </c>
      <c r="AV1" s="41" t="s">
        <v>201</v>
      </c>
      <c r="AW1" s="41" t="s">
        <v>202</v>
      </c>
      <c r="AX1" s="41" t="s">
        <v>203</v>
      </c>
      <c r="AY1" s="41" t="s">
        <v>204</v>
      </c>
      <c r="AZ1" s="41" t="s">
        <v>205</v>
      </c>
      <c r="BA1" s="41" t="s">
        <v>206</v>
      </c>
      <c r="BB1" s="41" t="s">
        <v>207</v>
      </c>
      <c r="BC1" s="41" t="s">
        <v>208</v>
      </c>
      <c r="BD1" s="41" t="s">
        <v>209</v>
      </c>
      <c r="BE1" s="41" t="s">
        <v>210</v>
      </c>
      <c r="BF1" s="41" t="s">
        <v>211</v>
      </c>
      <c r="BG1" s="41" t="s">
        <v>212</v>
      </c>
      <c r="BH1" s="41" t="s">
        <v>213</v>
      </c>
      <c r="BI1" s="41" t="s">
        <v>214</v>
      </c>
      <c r="BJ1" s="41" t="s">
        <v>215</v>
      </c>
      <c r="BK1" s="41" t="s">
        <v>216</v>
      </c>
      <c r="BL1" s="41" t="s">
        <v>217</v>
      </c>
      <c r="BM1" s="41" t="s">
        <v>218</v>
      </c>
      <c r="BN1" s="41" t="s">
        <v>219</v>
      </c>
      <c r="BO1" s="41" t="s">
        <v>220</v>
      </c>
      <c r="BP1" s="41" t="s">
        <v>221</v>
      </c>
      <c r="BQ1" s="41" t="s">
        <v>222</v>
      </c>
      <c r="BR1" s="41" t="s">
        <v>223</v>
      </c>
      <c r="BS1" s="41" t="s">
        <v>224</v>
      </c>
      <c r="BT1" s="41" t="s">
        <v>225</v>
      </c>
      <c r="BU1" s="41" t="s">
        <v>226</v>
      </c>
      <c r="BV1" s="41" t="s">
        <v>227</v>
      </c>
      <c r="BW1" s="41" t="s">
        <v>228</v>
      </c>
      <c r="BX1" s="41" t="s">
        <v>229</v>
      </c>
      <c r="BY1" s="41" t="s">
        <v>230</v>
      </c>
      <c r="BZ1" s="41" t="s">
        <v>231</v>
      </c>
      <c r="CA1" s="41" t="s">
        <v>232</v>
      </c>
      <c r="CB1" s="41" t="s">
        <v>233</v>
      </c>
      <c r="CC1" s="41" t="s">
        <v>234</v>
      </c>
      <c r="CD1" s="41" t="s">
        <v>235</v>
      </c>
      <c r="CE1" s="41" t="s">
        <v>236</v>
      </c>
      <c r="CF1" s="41" t="s">
        <v>237</v>
      </c>
      <c r="CG1" s="41" t="s">
        <v>238</v>
      </c>
      <c r="CH1" s="41" t="s">
        <v>239</v>
      </c>
    </row>
    <row r="2" spans="1:2" s="42" customFormat="1" x14ac:dyDescent="0.25">
      <c r="A2" s="42" t="s">
        <v>418</v>
      </c>
      <c r="B2" s="42"/>
    </row>
    <row r="3" spans="1:2" x14ac:dyDescent="0.25">
      <c r="A3" t="s">
        <v>419</v>
      </c>
      <c r="B3" s="49">
        <v>0.075</v>
      </c>
    </row>
    <row r="4" spans="1:86" s="44" customFormat="1" x14ac:dyDescent="0.25">
      <c r="A4" s="44" t="s">
        <v>420</v>
      </c>
      <c r="B4" s="45">
        <f>SUM(C4:CH4)</f>
      </c>
      <c r="C4" s="45">
        <v>0</v>
      </c>
      <c r="D4" s="45">
        <v>0</v>
      </c>
      <c r="E4" s="45">
        <v>0</v>
      </c>
      <c r="F4" s="45">
        <v>0</v>
      </c>
      <c r="G4" s="45">
        <v>0</v>
      </c>
      <c r="H4" s="45">
        <v>0</v>
      </c>
      <c r="I4" s="45">
        <v>0</v>
      </c>
      <c r="J4" s="45">
        <v>0</v>
      </c>
      <c r="K4" s="45">
        <v>0</v>
      </c>
      <c r="L4" s="45">
        <v>0</v>
      </c>
      <c r="M4" s="45">
        <v>0</v>
      </c>
      <c r="N4" s="45">
        <v>0</v>
      </c>
      <c r="O4" s="45">
        <v>0</v>
      </c>
      <c r="P4" s="45">
        <v>0</v>
      </c>
      <c r="Q4" s="45">
        <v>0</v>
      </c>
      <c r="R4" s="45">
        <v>0</v>
      </c>
      <c r="S4" s="45">
        <v>0</v>
      </c>
      <c r="T4" s="45">
        <v>0</v>
      </c>
      <c r="U4" s="45">
        <v>0</v>
      </c>
      <c r="V4" s="45">
        <v>0</v>
      </c>
      <c r="W4" s="45">
        <v>0</v>
      </c>
      <c r="X4" s="45">
        <v>0</v>
      </c>
      <c r="Y4" s="45">
        <v>0</v>
      </c>
      <c r="Z4" s="45">
        <v>0</v>
      </c>
      <c r="AA4" s="45">
        <v>0</v>
      </c>
      <c r="AB4" s="45">
        <v>0</v>
      </c>
      <c r="AC4" s="45">
        <v>0</v>
      </c>
      <c r="AD4" s="45">
        <v>0</v>
      </c>
      <c r="AE4" s="45">
        <v>0</v>
      </c>
      <c r="AF4" s="45">
        <v>0</v>
      </c>
      <c r="AG4" s="45">
        <v>0</v>
      </c>
      <c r="AH4" s="45">
        <v>0</v>
      </c>
      <c r="AI4" s="45">
        <v>0</v>
      </c>
      <c r="AJ4" s="45">
        <v>0</v>
      </c>
      <c r="AK4" s="45">
        <v>0</v>
      </c>
      <c r="AL4" s="45">
        <v>0</v>
      </c>
      <c r="AM4" s="45">
        <v>0</v>
      </c>
      <c r="AN4" s="45">
        <v>0</v>
      </c>
      <c r="AO4" s="45">
        <v>0</v>
      </c>
      <c r="AP4" s="45">
        <v>0</v>
      </c>
      <c r="AQ4" s="45">
        <v>0</v>
      </c>
      <c r="AR4" s="45">
        <v>0</v>
      </c>
      <c r="AS4" s="45">
        <v>0</v>
      </c>
      <c r="AT4" s="45">
        <v>0</v>
      </c>
      <c r="AU4" s="45">
        <v>0</v>
      </c>
      <c r="AV4" s="45">
        <v>0</v>
      </c>
      <c r="AW4" s="45">
        <v>0</v>
      </c>
      <c r="AX4" s="45">
        <v>0</v>
      </c>
      <c r="AY4" s="45">
        <v>0</v>
      </c>
      <c r="AZ4" s="45">
        <v>0</v>
      </c>
      <c r="BA4" s="45">
        <v>0</v>
      </c>
      <c r="BB4" s="45">
        <v>0</v>
      </c>
      <c r="BC4" s="45">
        <v>0</v>
      </c>
      <c r="BD4" s="45">
        <v>0</v>
      </c>
      <c r="BE4" s="45">
        <v>0</v>
      </c>
      <c r="BF4" s="45">
        <v>0</v>
      </c>
      <c r="BG4" s="45">
        <v>0</v>
      </c>
      <c r="BH4" s="45">
        <v>0</v>
      </c>
      <c r="BI4" s="45">
        <v>0</v>
      </c>
      <c r="BJ4" s="45">
        <v>0</v>
      </c>
      <c r="BK4" s="45">
        <v>0</v>
      </c>
      <c r="BL4" s="45">
        <v>0</v>
      </c>
      <c r="BM4" s="45">
        <v>0</v>
      </c>
      <c r="BN4" s="45">
        <v>0</v>
      </c>
      <c r="BO4" s="45">
        <v>0</v>
      </c>
      <c r="BP4" s="45">
        <v>0</v>
      </c>
      <c r="BQ4" s="45">
        <v>0</v>
      </c>
      <c r="BR4" s="45">
        <v>0</v>
      </c>
      <c r="BS4" s="45">
        <v>0</v>
      </c>
      <c r="BT4" s="45">
        <v>0</v>
      </c>
      <c r="BU4" s="45">
        <v>0</v>
      </c>
      <c r="BV4" s="45">
        <v>0</v>
      </c>
      <c r="BW4" s="45">
        <v>0</v>
      </c>
      <c r="BX4" s="45">
        <v>0</v>
      </c>
      <c r="BY4" s="45">
        <v>0</v>
      </c>
      <c r="BZ4" s="45">
        <v>0</v>
      </c>
      <c r="CA4" s="45">
        <v>0</v>
      </c>
      <c r="CB4" s="45">
        <v>0</v>
      </c>
      <c r="CC4" s="45">
        <v>0</v>
      </c>
      <c r="CD4" s="45">
        <v>0</v>
      </c>
      <c r="CE4" s="45">
        <v>0</v>
      </c>
      <c r="CF4" s="45">
        <v>0</v>
      </c>
      <c r="CG4" s="45">
        <v>0</v>
      </c>
      <c r="CH4" s="45">
        <v>0</v>
      </c>
    </row>
    <row r="5" spans="1:86" x14ac:dyDescent="0.25">
      <c r="A5" t="s">
        <v>421</v>
      </c>
      <c r="B5" s="43">
        <f>MAX(C5:CH5)</f>
      </c>
      <c r="C5" s="43">
        <v>0</v>
      </c>
      <c r="D5" s="43">
        <v>0</v>
      </c>
      <c r="E5" s="43">
        <v>0</v>
      </c>
      <c r="F5" s="43">
        <v>0</v>
      </c>
      <c r="G5" s="43">
        <v>0</v>
      </c>
      <c r="H5" s="43">
        <v>0</v>
      </c>
      <c r="I5" s="43">
        <v>0</v>
      </c>
      <c r="J5" s="43">
        <v>0</v>
      </c>
      <c r="K5" s="43">
        <v>0</v>
      </c>
      <c r="L5" s="43">
        <v>0</v>
      </c>
      <c r="M5" s="43">
        <v>0</v>
      </c>
      <c r="N5" s="43">
        <v>0</v>
      </c>
      <c r="O5" s="43">
        <v>0</v>
      </c>
      <c r="P5" s="43">
        <v>0</v>
      </c>
      <c r="Q5" s="43">
        <v>0</v>
      </c>
      <c r="R5" s="43">
        <v>0</v>
      </c>
      <c r="S5" s="43">
        <v>0</v>
      </c>
      <c r="T5" s="43">
        <v>0</v>
      </c>
      <c r="U5" s="43">
        <v>0</v>
      </c>
      <c r="V5" s="43">
        <v>0</v>
      </c>
      <c r="W5" s="43">
        <v>0</v>
      </c>
      <c r="X5" s="43">
        <v>0</v>
      </c>
      <c r="Y5" s="43">
        <v>0</v>
      </c>
      <c r="Z5" s="43">
        <v>0</v>
      </c>
      <c r="AA5" s="43">
        <v>0</v>
      </c>
      <c r="AB5" s="43">
        <v>0</v>
      </c>
      <c r="AC5" s="43">
        <v>0</v>
      </c>
      <c r="AD5" s="43">
        <v>0</v>
      </c>
      <c r="AE5" s="43">
        <v>0</v>
      </c>
      <c r="AF5" s="43">
        <v>0</v>
      </c>
      <c r="AG5" s="43">
        <v>0</v>
      </c>
      <c r="AH5" s="43">
        <v>0</v>
      </c>
      <c r="AI5" s="43">
        <v>0</v>
      </c>
      <c r="AJ5" s="43">
        <v>0</v>
      </c>
      <c r="AK5" s="43">
        <v>0</v>
      </c>
      <c r="AL5" s="43">
        <v>0</v>
      </c>
      <c r="AM5" s="43">
        <v>0</v>
      </c>
      <c r="AN5" s="43">
        <v>0</v>
      </c>
      <c r="AO5" s="43">
        <v>0</v>
      </c>
      <c r="AP5" s="43">
        <v>0</v>
      </c>
      <c r="AQ5" s="43">
        <v>0</v>
      </c>
      <c r="AR5" s="43">
        <v>0</v>
      </c>
      <c r="AS5" s="43">
        <v>0</v>
      </c>
      <c r="AT5" s="43">
        <v>0</v>
      </c>
      <c r="AU5" s="43">
        <v>0</v>
      </c>
      <c r="AV5" s="43">
        <v>0</v>
      </c>
      <c r="AW5" s="43">
        <v>0</v>
      </c>
      <c r="AX5" s="43">
        <v>0</v>
      </c>
      <c r="AY5" s="43">
        <v>0</v>
      </c>
      <c r="AZ5" s="43">
        <v>0</v>
      </c>
      <c r="BA5" s="43">
        <v>0</v>
      </c>
      <c r="BB5" s="43">
        <v>0</v>
      </c>
      <c r="BC5" s="43">
        <v>0</v>
      </c>
      <c r="BD5" s="43">
        <v>0</v>
      </c>
      <c r="BE5" s="43">
        <v>0</v>
      </c>
      <c r="BF5" s="43">
        <v>0</v>
      </c>
      <c r="BG5" s="43">
        <v>0</v>
      </c>
      <c r="BH5" s="43">
        <v>0</v>
      </c>
      <c r="BI5" s="43">
        <v>0</v>
      </c>
      <c r="BJ5" s="43">
        <v>0</v>
      </c>
      <c r="BK5" s="43">
        <v>0</v>
      </c>
      <c r="BL5" s="43">
        <v>0</v>
      </c>
      <c r="BM5" s="43">
        <v>0</v>
      </c>
      <c r="BN5" s="43">
        <v>0</v>
      </c>
      <c r="BO5" s="43">
        <v>0</v>
      </c>
      <c r="BP5" s="43">
        <v>0</v>
      </c>
      <c r="BQ5" s="43">
        <v>0</v>
      </c>
      <c r="BR5" s="43">
        <v>0</v>
      </c>
      <c r="BS5" s="43">
        <v>0</v>
      </c>
      <c r="BT5" s="43">
        <v>0</v>
      </c>
      <c r="BU5" s="43">
        <v>0</v>
      </c>
      <c r="BV5" s="43">
        <v>0</v>
      </c>
      <c r="BW5" s="43">
        <v>0</v>
      </c>
      <c r="BX5" s="43">
        <v>0</v>
      </c>
      <c r="BY5" s="43">
        <v>0</v>
      </c>
      <c r="BZ5" s="43">
        <v>0</v>
      </c>
      <c r="CA5" s="43">
        <v>0</v>
      </c>
      <c r="CB5" s="43">
        <v>0</v>
      </c>
      <c r="CC5" s="43">
        <v>0</v>
      </c>
      <c r="CD5" s="43">
        <v>0</v>
      </c>
      <c r="CE5" s="43">
        <v>0</v>
      </c>
      <c r="CF5" s="43">
        <v>0</v>
      </c>
      <c r="CG5" s="43">
        <v>0</v>
      </c>
      <c r="CH5" s="43">
        <v>0</v>
      </c>
    </row>
    <row r="6" spans="1:86" s="44" customFormat="1" x14ac:dyDescent="0.25">
      <c r="A6" s="44" t="s">
        <v>422</v>
      </c>
      <c r="B6" s="45">
        <f>SUM(C6:CH6)</f>
      </c>
      <c r="C6" s="45">
        <v>0</v>
      </c>
      <c r="D6" s="45">
        <v>0</v>
      </c>
      <c r="E6" s="45">
        <v>0</v>
      </c>
      <c r="F6" s="45">
        <v>0</v>
      </c>
      <c r="G6" s="45">
        <v>0</v>
      </c>
      <c r="H6" s="45">
        <v>0</v>
      </c>
      <c r="I6" s="45">
        <v>0</v>
      </c>
      <c r="J6" s="45">
        <v>0</v>
      </c>
      <c r="K6" s="45">
        <v>0</v>
      </c>
      <c r="L6" s="45">
        <v>0</v>
      </c>
      <c r="M6" s="45">
        <v>0</v>
      </c>
      <c r="N6" s="45">
        <v>0</v>
      </c>
      <c r="O6" s="45">
        <v>0</v>
      </c>
      <c r="P6" s="45">
        <v>0</v>
      </c>
      <c r="Q6" s="45">
        <v>0</v>
      </c>
      <c r="R6" s="45">
        <v>0</v>
      </c>
      <c r="S6" s="45">
        <v>0</v>
      </c>
      <c r="T6" s="45">
        <v>0</v>
      </c>
      <c r="U6" s="45">
        <v>0</v>
      </c>
      <c r="V6" s="45">
        <v>0</v>
      </c>
      <c r="W6" s="45">
        <v>0</v>
      </c>
      <c r="X6" s="45">
        <v>0</v>
      </c>
      <c r="Y6" s="45">
        <v>0</v>
      </c>
      <c r="Z6" s="45">
        <v>0</v>
      </c>
      <c r="AA6" s="45">
        <v>0</v>
      </c>
      <c r="AB6" s="45">
        <v>0</v>
      </c>
      <c r="AC6" s="45">
        <v>0</v>
      </c>
      <c r="AD6" s="45">
        <v>0</v>
      </c>
      <c r="AE6" s="45">
        <v>0</v>
      </c>
      <c r="AF6" s="45">
        <v>0</v>
      </c>
      <c r="AG6" s="45">
        <v>0</v>
      </c>
      <c r="AH6" s="45">
        <v>0</v>
      </c>
      <c r="AI6" s="45">
        <v>0</v>
      </c>
      <c r="AJ6" s="45">
        <v>0</v>
      </c>
      <c r="AK6" s="45">
        <v>0</v>
      </c>
      <c r="AL6" s="45">
        <v>0</v>
      </c>
      <c r="AM6" s="45">
        <v>0</v>
      </c>
      <c r="AN6" s="45">
        <v>0</v>
      </c>
      <c r="AO6" s="45">
        <v>0</v>
      </c>
      <c r="AP6" s="45">
        <v>0</v>
      </c>
      <c r="AQ6" s="45">
        <v>0</v>
      </c>
      <c r="AR6" s="45">
        <v>0</v>
      </c>
      <c r="AS6" s="45">
        <v>0</v>
      </c>
      <c r="AT6" s="45">
        <v>0</v>
      </c>
      <c r="AU6" s="45">
        <v>0</v>
      </c>
      <c r="AV6" s="45">
        <v>0</v>
      </c>
      <c r="AW6" s="45">
        <v>0</v>
      </c>
      <c r="AX6" s="45">
        <v>0</v>
      </c>
      <c r="AY6" s="45">
        <v>0</v>
      </c>
      <c r="AZ6" s="45">
        <v>0</v>
      </c>
      <c r="BA6" s="45">
        <v>0</v>
      </c>
      <c r="BB6" s="45">
        <v>0</v>
      </c>
      <c r="BC6" s="45">
        <v>0</v>
      </c>
      <c r="BD6" s="45">
        <v>0</v>
      </c>
      <c r="BE6" s="45">
        <v>0</v>
      </c>
      <c r="BF6" s="45">
        <v>0</v>
      </c>
      <c r="BG6" s="45">
        <v>0</v>
      </c>
      <c r="BH6" s="45">
        <v>0</v>
      </c>
      <c r="BI6" s="45">
        <v>0</v>
      </c>
      <c r="BJ6" s="45">
        <v>0</v>
      </c>
      <c r="BK6" s="45">
        <v>0</v>
      </c>
      <c r="BL6" s="45">
        <v>0</v>
      </c>
      <c r="BM6" s="45">
        <v>0</v>
      </c>
      <c r="BN6" s="45">
        <v>0</v>
      </c>
      <c r="BO6" s="45">
        <v>0</v>
      </c>
      <c r="BP6" s="45">
        <v>0</v>
      </c>
      <c r="BQ6" s="45">
        <v>0</v>
      </c>
      <c r="BR6" s="45">
        <v>0</v>
      </c>
      <c r="BS6" s="45">
        <v>0</v>
      </c>
      <c r="BT6" s="45">
        <v>0</v>
      </c>
      <c r="BU6" s="45">
        <v>0</v>
      </c>
      <c r="BV6" s="45">
        <v>0</v>
      </c>
      <c r="BW6" s="45">
        <v>0</v>
      </c>
      <c r="BX6" s="45">
        <v>0</v>
      </c>
      <c r="BY6" s="45">
        <v>0</v>
      </c>
      <c r="BZ6" s="45">
        <v>0</v>
      </c>
      <c r="CA6" s="45">
        <v>0</v>
      </c>
      <c r="CB6" s="45">
        <v>0</v>
      </c>
      <c r="CC6" s="45">
        <v>0</v>
      </c>
      <c r="CD6" s="45">
        <v>0</v>
      </c>
      <c r="CE6" s="45">
        <v>0</v>
      </c>
      <c r="CF6" s="45">
        <v>0</v>
      </c>
      <c r="CG6" s="45">
        <v>0</v>
      </c>
      <c r="CH6" s="45">
        <v>0</v>
      </c>
    </row>
    <row r="7" spans="1:2" s="42" customFormat="1" x14ac:dyDescent="0.25">
      <c r="A7" s="42" t="s">
        <v>423</v>
      </c>
      <c r="B7" s="42"/>
    </row>
    <row r="8" spans="1:2" s="44" customFormat="1" x14ac:dyDescent="0.25">
      <c r="A8" s="44" t="s">
        <v>419</v>
      </c>
      <c r="B8" s="48">
        <v>0.0725</v>
      </c>
    </row>
    <row r="9" spans="1:2" x14ac:dyDescent="0.25">
      <c r="A9" t="s">
        <v>424</v>
      </c>
      <c r="B9">
        <v>10</v>
      </c>
    </row>
    <row r="10" spans="1:86" s="44" customFormat="1" x14ac:dyDescent="0.25">
      <c r="A10" s="44" t="s">
        <v>425</v>
      </c>
      <c r="B10" s="45">
        <f>CH10</f>
      </c>
      <c r="C10" s="45">
        <v>6102460.1171875</v>
      </c>
      <c r="D10" s="45">
        <v>6116522.6171875</v>
      </c>
      <c r="E10" s="45">
        <v>6130585.1171875</v>
      </c>
      <c r="F10" s="45">
        <v>6177647.6171875</v>
      </c>
      <c r="G10" s="45">
        <v>6224710.1171875</v>
      </c>
      <c r="H10" s="45">
        <v>6271772.6171875</v>
      </c>
      <c r="I10" s="45">
        <v>6318835.1171875</v>
      </c>
      <c r="J10" s="45">
        <v>6396522.6171875</v>
      </c>
      <c r="K10" s="45">
        <v>6474210.1171875</v>
      </c>
      <c r="L10" s="45">
        <v>6551897.6171875</v>
      </c>
      <c r="M10" s="45">
        <v>6629585.1171875</v>
      </c>
      <c r="N10" s="45">
        <v>6675000</v>
      </c>
      <c r="O10" s="45">
        <v>6675000</v>
      </c>
      <c r="P10" s="45">
        <v>6675000</v>
      </c>
      <c r="Q10" s="45">
        <v>6675000</v>
      </c>
      <c r="R10" s="45">
        <v>6675000</v>
      </c>
      <c r="S10" s="45">
        <v>6675000</v>
      </c>
      <c r="T10" s="45">
        <v>6675000</v>
      </c>
      <c r="U10" s="45">
        <v>6675000</v>
      </c>
      <c r="V10" s="45">
        <v>6675000</v>
      </c>
      <c r="W10" s="45">
        <v>6675000</v>
      </c>
      <c r="X10" s="45">
        <v>6675000</v>
      </c>
      <c r="Y10" s="45">
        <v>6675000</v>
      </c>
      <c r="Z10" s="45">
        <v>0</v>
      </c>
      <c r="AA10" s="45">
        <v>0</v>
      </c>
      <c r="AB10" s="45">
        <v>0</v>
      </c>
      <c r="AC10" s="45">
        <v>0</v>
      </c>
      <c r="AD10" s="45">
        <v>0</v>
      </c>
      <c r="AE10" s="45">
        <v>0</v>
      </c>
      <c r="AF10" s="45">
        <v>0</v>
      </c>
      <c r="AG10" s="45">
        <v>0</v>
      </c>
      <c r="AH10" s="45">
        <v>0</v>
      </c>
      <c r="AI10" s="45">
        <v>0</v>
      </c>
      <c r="AJ10" s="45">
        <v>0</v>
      </c>
      <c r="AK10" s="45">
        <v>0</v>
      </c>
      <c r="AL10" s="45">
        <v>0</v>
      </c>
      <c r="AM10" s="45">
        <v>0</v>
      </c>
      <c r="AN10" s="45">
        <v>0</v>
      </c>
      <c r="AO10" s="45">
        <v>0</v>
      </c>
      <c r="AP10" s="45">
        <v>0</v>
      </c>
      <c r="AQ10" s="45">
        <v>0</v>
      </c>
      <c r="AR10" s="45">
        <v>0</v>
      </c>
      <c r="AS10" s="45">
        <v>0</v>
      </c>
      <c r="AT10" s="45">
        <v>0</v>
      </c>
      <c r="AU10" s="45">
        <v>0</v>
      </c>
      <c r="AV10" s="45">
        <v>0</v>
      </c>
      <c r="AW10" s="45">
        <v>0</v>
      </c>
      <c r="AX10" s="45">
        <v>0</v>
      </c>
      <c r="AY10" s="45">
        <v>0</v>
      </c>
      <c r="AZ10" s="45">
        <v>0</v>
      </c>
      <c r="BA10" s="45">
        <v>0</v>
      </c>
      <c r="BB10" s="45">
        <v>0</v>
      </c>
      <c r="BC10" s="45">
        <v>0</v>
      </c>
      <c r="BD10" s="45">
        <v>0</v>
      </c>
      <c r="BE10" s="45">
        <v>0</v>
      </c>
      <c r="BF10" s="45">
        <v>0</v>
      </c>
      <c r="BG10" s="45">
        <v>0</v>
      </c>
      <c r="BH10" s="45">
        <v>0</v>
      </c>
      <c r="BI10" s="45">
        <v>0</v>
      </c>
      <c r="BJ10" s="45">
        <v>0</v>
      </c>
      <c r="BK10" s="45">
        <v>0</v>
      </c>
      <c r="BL10" s="45">
        <v>0</v>
      </c>
      <c r="BM10" s="45">
        <v>0</v>
      </c>
      <c r="BN10" s="45">
        <v>0</v>
      </c>
      <c r="BO10" s="45">
        <v>0</v>
      </c>
      <c r="BP10" s="45">
        <v>0</v>
      </c>
      <c r="BQ10" s="45">
        <v>0</v>
      </c>
      <c r="BR10" s="45">
        <v>0</v>
      </c>
      <c r="BS10" s="45">
        <v>0</v>
      </c>
      <c r="BT10" s="45">
        <v>0</v>
      </c>
      <c r="BU10" s="45">
        <v>0</v>
      </c>
      <c r="BV10" s="45">
        <v>0</v>
      </c>
      <c r="BW10" s="45">
        <v>0</v>
      </c>
      <c r="BX10" s="45">
        <v>0</v>
      </c>
      <c r="BY10" s="45">
        <v>0</v>
      </c>
      <c r="BZ10" s="45">
        <v>0</v>
      </c>
      <c r="CA10" s="45">
        <v>0</v>
      </c>
      <c r="CB10" s="45">
        <v>0</v>
      </c>
      <c r="CC10" s="45">
        <v>0</v>
      </c>
      <c r="CD10" s="45">
        <v>0</v>
      </c>
      <c r="CE10" s="45">
        <v>0</v>
      </c>
      <c r="CF10" s="45">
        <v>0</v>
      </c>
      <c r="CG10" s="45">
        <v>0</v>
      </c>
      <c r="CH10" s="45">
        <v>0</v>
      </c>
    </row>
    <row r="11" spans="1:86" x14ac:dyDescent="0.25">
      <c r="A11" t="s">
        <v>426</v>
      </c>
      <c r="B11" s="43">
        <f>SUM(C11:CH11)</f>
      </c>
      <c r="C11" s="43">
        <v>36647.6171875</v>
      </c>
      <c r="D11" s="43">
        <v>36953.99081217448</v>
      </c>
      <c r="E11" s="43">
        <v>37038.95174967448</v>
      </c>
      <c r="F11" s="43">
        <v>37323.28768717448</v>
      </c>
      <c r="G11" s="43">
        <v>37607.62362467448</v>
      </c>
      <c r="H11" s="43">
        <v>37891.95956217448</v>
      </c>
      <c r="I11" s="43">
        <v>38176.29549967448</v>
      </c>
      <c r="J11" s="43">
        <v>38645.657478841145</v>
      </c>
      <c r="K11" s="43">
        <v>39115.01945800781</v>
      </c>
      <c r="L11" s="43">
        <v>39584.38143717448</v>
      </c>
      <c r="M11" s="43">
        <v>40053.743416341145</v>
      </c>
      <c r="N11" s="43">
        <v>40328.125</v>
      </c>
      <c r="O11" s="43">
        <v>40328.125</v>
      </c>
      <c r="P11" s="43">
        <v>40328.125</v>
      </c>
      <c r="Q11" s="43">
        <v>40328.125</v>
      </c>
      <c r="R11" s="43">
        <v>40328.125</v>
      </c>
      <c r="S11" s="43">
        <v>40328.125</v>
      </c>
      <c r="T11" s="43">
        <v>40328.125</v>
      </c>
      <c r="U11" s="43">
        <v>40328.125</v>
      </c>
      <c r="V11" s="43">
        <v>40328.125</v>
      </c>
      <c r="W11" s="43">
        <v>40328.125</v>
      </c>
      <c r="X11" s="43">
        <v>40328.125</v>
      </c>
      <c r="Y11" s="43">
        <v>40328.125</v>
      </c>
      <c r="Z11" s="43">
        <v>0</v>
      </c>
      <c r="AA11" s="43">
        <v>0</v>
      </c>
      <c r="AB11" s="43">
        <v>0</v>
      </c>
      <c r="AC11" s="43">
        <v>0</v>
      </c>
      <c r="AD11" s="43">
        <v>0</v>
      </c>
      <c r="AE11" s="43">
        <v>0</v>
      </c>
      <c r="AF11" s="43">
        <v>0</v>
      </c>
      <c r="AG11" s="43">
        <v>0</v>
      </c>
      <c r="AH11" s="43">
        <v>0</v>
      </c>
      <c r="AI11" s="43">
        <v>0</v>
      </c>
      <c r="AJ11" s="43">
        <v>0</v>
      </c>
      <c r="AK11" s="43">
        <v>0</v>
      </c>
      <c r="AL11" s="43">
        <v>0</v>
      </c>
      <c r="AM11" s="43">
        <v>0</v>
      </c>
      <c r="AN11" s="43">
        <v>0</v>
      </c>
      <c r="AO11" s="43">
        <v>0</v>
      </c>
      <c r="AP11" s="43">
        <v>0</v>
      </c>
      <c r="AQ11" s="43">
        <v>0</v>
      </c>
      <c r="AR11" s="43">
        <v>0</v>
      </c>
      <c r="AS11" s="43">
        <v>0</v>
      </c>
      <c r="AT11" s="43">
        <v>0</v>
      </c>
      <c r="AU11" s="43">
        <v>0</v>
      </c>
      <c r="AV11" s="43">
        <v>0</v>
      </c>
      <c r="AW11" s="43">
        <v>0</v>
      </c>
      <c r="AX11" s="43">
        <v>0</v>
      </c>
      <c r="AY11" s="43">
        <v>0</v>
      </c>
      <c r="AZ11" s="43">
        <v>0</v>
      </c>
      <c r="BA11" s="43">
        <v>0</v>
      </c>
      <c r="BB11" s="43">
        <v>0</v>
      </c>
      <c r="BC11" s="43">
        <v>0</v>
      </c>
      <c r="BD11" s="43">
        <v>0</v>
      </c>
      <c r="BE11" s="43">
        <v>0</v>
      </c>
      <c r="BF11" s="43">
        <v>0</v>
      </c>
      <c r="BG11" s="43">
        <v>0</v>
      </c>
      <c r="BH11" s="43">
        <v>0</v>
      </c>
      <c r="BI11" s="43">
        <v>0</v>
      </c>
      <c r="BJ11" s="43">
        <v>0</v>
      </c>
      <c r="BK11" s="43">
        <v>0</v>
      </c>
      <c r="BL11" s="43">
        <v>0</v>
      </c>
      <c r="BM11" s="43">
        <v>0</v>
      </c>
      <c r="BN11" s="43">
        <v>0</v>
      </c>
      <c r="BO11" s="43">
        <v>0</v>
      </c>
      <c r="BP11" s="43">
        <v>0</v>
      </c>
      <c r="BQ11" s="43">
        <v>0</v>
      </c>
      <c r="BR11" s="43">
        <v>0</v>
      </c>
      <c r="BS11" s="43">
        <v>0</v>
      </c>
      <c r="BT11" s="43">
        <v>0</v>
      </c>
      <c r="BU11" s="43">
        <v>0</v>
      </c>
      <c r="BV11" s="43">
        <v>0</v>
      </c>
      <c r="BW11" s="43">
        <v>0</v>
      </c>
      <c r="BX11" s="43">
        <v>0</v>
      </c>
      <c r="BY11" s="43">
        <v>0</v>
      </c>
      <c r="BZ11" s="43">
        <v>0</v>
      </c>
      <c r="CA11" s="43">
        <v>0</v>
      </c>
      <c r="CB11" s="43">
        <v>0</v>
      </c>
      <c r="CC11" s="43">
        <v>0</v>
      </c>
      <c r="CD11" s="43">
        <v>0</v>
      </c>
      <c r="CE11" s="43">
        <v>0</v>
      </c>
      <c r="CF11" s="43">
        <v>0</v>
      </c>
      <c r="CG11" s="43">
        <v>0</v>
      </c>
      <c r="CH11" s="43">
        <v>0</v>
      </c>
    </row>
    <row r="12" spans="1:86" s="44" customFormat="1" x14ac:dyDescent="0.25">
      <c r="A12" s="44" t="s">
        <v>427</v>
      </c>
      <c r="B12" s="45">
        <f>SUM(C12:CH12)</f>
      </c>
      <c r="C12" s="45">
        <v>0</v>
      </c>
      <c r="D12" s="45">
        <v>36953.99081217448</v>
      </c>
      <c r="E12" s="45">
        <v>37038.95174967448</v>
      </c>
      <c r="F12" s="45">
        <v>37323.28768717448</v>
      </c>
      <c r="G12" s="45">
        <v>37607.62362467448</v>
      </c>
      <c r="H12" s="45">
        <v>37891.95956217448</v>
      </c>
      <c r="I12" s="45">
        <v>38176.29549967448</v>
      </c>
      <c r="J12" s="45">
        <v>38645.657478841145</v>
      </c>
      <c r="K12" s="45">
        <v>39115.01945800781</v>
      </c>
      <c r="L12" s="45">
        <v>39584.38143717448</v>
      </c>
      <c r="M12" s="45">
        <v>40053.743416341145</v>
      </c>
      <c r="N12" s="45">
        <v>40328.125</v>
      </c>
      <c r="O12" s="45">
        <v>40328.125</v>
      </c>
      <c r="P12" s="45">
        <v>40328.125</v>
      </c>
      <c r="Q12" s="45">
        <v>40328.125</v>
      </c>
      <c r="R12" s="45">
        <v>40328.125</v>
      </c>
      <c r="S12" s="45">
        <v>40328.125</v>
      </c>
      <c r="T12" s="45">
        <v>40328.125</v>
      </c>
      <c r="U12" s="45">
        <v>40328.125</v>
      </c>
      <c r="V12" s="45">
        <v>40328.125</v>
      </c>
      <c r="W12" s="45">
        <v>40328.125</v>
      </c>
      <c r="X12" s="45">
        <v>40328.125</v>
      </c>
      <c r="Y12" s="45">
        <v>40328.125</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c r="AP12" s="45">
        <v>0</v>
      </c>
      <c r="AQ12" s="45">
        <v>0</v>
      </c>
      <c r="AR12" s="45">
        <v>0</v>
      </c>
      <c r="AS12" s="45">
        <v>0</v>
      </c>
      <c r="AT12" s="45">
        <v>0</v>
      </c>
      <c r="AU12" s="45">
        <v>0</v>
      </c>
      <c r="AV12" s="45">
        <v>0</v>
      </c>
      <c r="AW12" s="45">
        <v>0</v>
      </c>
      <c r="AX12" s="45">
        <v>0</v>
      </c>
      <c r="AY12" s="45">
        <v>0</v>
      </c>
      <c r="AZ12" s="45">
        <v>0</v>
      </c>
      <c r="BA12" s="45">
        <v>0</v>
      </c>
      <c r="BB12" s="45">
        <v>0</v>
      </c>
      <c r="BC12" s="45">
        <v>0</v>
      </c>
      <c r="BD12" s="45">
        <v>0</v>
      </c>
      <c r="BE12" s="45">
        <v>0</v>
      </c>
      <c r="BF12" s="45">
        <v>0</v>
      </c>
      <c r="BG12" s="45">
        <v>0</v>
      </c>
      <c r="BH12" s="45">
        <v>0</v>
      </c>
      <c r="BI12" s="45">
        <v>0</v>
      </c>
      <c r="BJ12" s="45">
        <v>0</v>
      </c>
      <c r="BK12" s="45">
        <v>0</v>
      </c>
      <c r="BL12" s="45">
        <v>0</v>
      </c>
      <c r="BM12" s="45">
        <v>0</v>
      </c>
      <c r="BN12" s="45">
        <v>0</v>
      </c>
      <c r="BO12" s="45">
        <v>0</v>
      </c>
      <c r="BP12" s="45">
        <v>0</v>
      </c>
      <c r="BQ12" s="45">
        <v>0</v>
      </c>
      <c r="BR12" s="45">
        <v>0</v>
      </c>
      <c r="BS12" s="45">
        <v>0</v>
      </c>
      <c r="BT12" s="45">
        <v>0</v>
      </c>
      <c r="BU12" s="45">
        <v>0</v>
      </c>
      <c r="BV12" s="45">
        <v>0</v>
      </c>
      <c r="BW12" s="45">
        <v>0</v>
      </c>
      <c r="BX12" s="45">
        <v>0</v>
      </c>
      <c r="BY12" s="45">
        <v>0</v>
      </c>
      <c r="BZ12" s="45">
        <v>0</v>
      </c>
      <c r="CA12" s="45">
        <v>0</v>
      </c>
      <c r="CB12" s="45">
        <v>0</v>
      </c>
      <c r="CC12" s="45">
        <v>0</v>
      </c>
      <c r="CD12" s="45">
        <v>0</v>
      </c>
      <c r="CE12" s="45">
        <v>0</v>
      </c>
      <c r="CF12" s="45">
        <v>0</v>
      </c>
      <c r="CG12" s="45">
        <v>0</v>
      </c>
      <c r="CH12" s="45">
        <v>0</v>
      </c>
    </row>
    <row r="13" spans="1:86" x14ac:dyDescent="0.25">
      <c r="A13" t="s">
        <v>428</v>
      </c>
      <c r="B13" s="43">
        <f>SUM(C13:CH13)</f>
      </c>
      <c r="C13" s="43">
        <f>C12-C11</f>
      </c>
      <c r="D13" s="43">
        <f>D12-D11</f>
      </c>
      <c r="E13" s="43">
        <f>E12-E11</f>
      </c>
      <c r="F13" s="43">
        <f>F12-F11</f>
      </c>
      <c r="G13" s="43">
        <f>G12-G11</f>
      </c>
      <c r="H13" s="43">
        <f>H12-H11</f>
      </c>
      <c r="I13" s="43">
        <f>I12-I11</f>
      </c>
      <c r="J13" s="43">
        <f>J12-J11</f>
      </c>
      <c r="K13" s="43">
        <f>K12-K11</f>
      </c>
      <c r="L13" s="43">
        <f>L12-L11</f>
      </c>
      <c r="M13" s="43">
        <f>M12-M11</f>
      </c>
      <c r="N13" s="43">
        <f>N12-N11</f>
      </c>
      <c r="O13" s="43">
        <f>O12-O11</f>
      </c>
      <c r="P13" s="43">
        <f>P12-P11</f>
      </c>
      <c r="Q13" s="43">
        <f>Q12-Q11</f>
      </c>
      <c r="R13" s="43">
        <f>R12-R11</f>
      </c>
      <c r="S13" s="43">
        <f>S12-S11</f>
      </c>
      <c r="T13" s="43">
        <f>T12-T11</f>
      </c>
      <c r="U13" s="43">
        <f>U12-U11</f>
      </c>
      <c r="V13" s="43">
        <f>V12-V11</f>
      </c>
      <c r="W13" s="43">
        <f>W12-W11</f>
      </c>
      <c r="X13" s="43">
        <f>X12-X11</f>
      </c>
      <c r="Y13" s="43">
        <f>Y12-Y11</f>
      </c>
      <c r="Z13" s="43">
        <f>Z12-Z11</f>
      </c>
      <c r="AA13" s="43">
        <f>AA12-AA11</f>
      </c>
      <c r="AB13" s="43">
        <f>AB12-AB11</f>
      </c>
      <c r="AC13" s="43">
        <f>AC12-AC11</f>
      </c>
      <c r="AD13" s="43">
        <f>AD12-AD11</f>
      </c>
      <c r="AE13" s="43">
        <f>AE12-AE11</f>
      </c>
      <c r="AF13" s="43">
        <f>AF12-AF11</f>
      </c>
      <c r="AG13" s="43">
        <f>AG12-AG11</f>
      </c>
      <c r="AH13" s="43">
        <f>AH12-AH11</f>
      </c>
      <c r="AI13" s="43">
        <f>AI12-AI11</f>
      </c>
      <c r="AJ13" s="43">
        <f>AJ12-AJ11</f>
      </c>
      <c r="AK13" s="43">
        <f>AK12-AK11</f>
      </c>
      <c r="AL13" s="43">
        <f>AL12-AL11</f>
      </c>
      <c r="AM13" s="43">
        <f>AM12-AM11</f>
      </c>
      <c r="AN13" s="43">
        <f>AN12-AN11</f>
      </c>
      <c r="AO13" s="43">
        <f>AO12-AO11</f>
      </c>
      <c r="AP13" s="43">
        <f>AP12-AP11</f>
      </c>
      <c r="AQ13" s="43">
        <f>AQ12-AQ11</f>
      </c>
      <c r="AR13" s="43">
        <f>AR12-AR11</f>
      </c>
      <c r="AS13" s="43">
        <f>AS12-AS11</f>
      </c>
      <c r="AT13" s="43">
        <f>AT12-AT11</f>
      </c>
      <c r="AU13" s="43">
        <f>AU12-AU11</f>
      </c>
      <c r="AV13" s="43">
        <f>AV12-AV11</f>
      </c>
      <c r="AW13" s="43">
        <f>AW12-AW11</f>
      </c>
      <c r="AX13" s="43">
        <f>AX12-AX11</f>
      </c>
      <c r="AY13" s="43">
        <f>AY12-AY11</f>
      </c>
      <c r="AZ13" s="43">
        <f>AZ12-AZ11</f>
      </c>
      <c r="BA13" s="43">
        <f>BA12-BA11</f>
      </c>
      <c r="BB13" s="43">
        <f>BB12-BB11</f>
      </c>
      <c r="BC13" s="43">
        <f>BC12-BC11</f>
      </c>
      <c r="BD13" s="43">
        <f>BD12-BD11</f>
      </c>
      <c r="BE13" s="43">
        <f>BE12-BE11</f>
      </c>
      <c r="BF13" s="43">
        <f>BF12-BF11</f>
      </c>
      <c r="BG13" s="43">
        <f>BG12-BG11</f>
      </c>
      <c r="BH13" s="43">
        <f>BH12-BH11</f>
      </c>
      <c r="BI13" s="43">
        <f>BI12-BI11</f>
      </c>
      <c r="BJ13" s="43">
        <f>BJ12-BJ11</f>
      </c>
      <c r="BK13" s="43">
        <f>BK12-BK11</f>
      </c>
      <c r="BL13" s="43">
        <f>BL12-BL11</f>
      </c>
      <c r="BM13" s="43">
        <f>BM12-BM11</f>
      </c>
      <c r="BN13" s="43">
        <f>BN12-BN11</f>
      </c>
      <c r="BO13" s="43">
        <f>BO12-BO11</f>
      </c>
      <c r="BP13" s="43">
        <f>BP12-BP11</f>
      </c>
      <c r="BQ13" s="43">
        <f>BQ12-BQ11</f>
      </c>
      <c r="BR13" s="43">
        <f>BR12-BR11</f>
      </c>
      <c r="BS13" s="43">
        <f>BS12-BS11</f>
      </c>
      <c r="BT13" s="43">
        <f>BT12-BT11</f>
      </c>
      <c r="BU13" s="43">
        <f>BU12-BU11</f>
      </c>
      <c r="BV13" s="43">
        <f>BV12-BV11</f>
      </c>
      <c r="BW13" s="43">
        <f>BW12-BW11</f>
      </c>
      <c r="BX13" s="43">
        <f>BX12-BX11</f>
      </c>
      <c r="BY13" s="43">
        <f>BY12-BY11</f>
      </c>
      <c r="BZ13" s="43">
        <f>BZ12-BZ11</f>
      </c>
      <c r="CA13" s="43">
        <f>CA12-CA11</f>
      </c>
      <c r="CB13" s="43">
        <f>CB12-CB11</f>
      </c>
      <c r="CC13" s="43">
        <f>CC12-CC11</f>
      </c>
      <c r="CD13" s="43">
        <f>CD12-CD11</f>
      </c>
      <c r="CE13" s="43">
        <f>CE12-CE11</f>
      </c>
      <c r="CF13" s="43">
        <f>CF12-CF11</f>
      </c>
      <c r="CG13" s="43">
        <f>CG12-CG11</f>
      </c>
      <c r="CH13" s="43">
        <f>CH12-CH11</f>
      </c>
    </row>
    <row r="15" spans="1:2" s="42" customFormat="1" x14ac:dyDescent="0.25">
      <c r="A15" s="42" t="s">
        <v>429</v>
      </c>
      <c r="B15" s="42"/>
    </row>
    <row r="16" spans="1:2" s="44" customFormat="1" x14ac:dyDescent="0.25">
      <c r="A16" s="44" t="s">
        <v>419</v>
      </c>
      <c r="B16" s="48">
        <v>0.06</v>
      </c>
    </row>
    <row r="17" spans="1:2" x14ac:dyDescent="0.25">
      <c r="A17" t="s">
        <v>424</v>
      </c>
      <c r="B17">
        <v>30</v>
      </c>
    </row>
    <row r="18" spans="1:2" s="44" customFormat="1" x14ac:dyDescent="0.25">
      <c r="A18" s="44" t="s">
        <v>430</v>
      </c>
      <c r="B18" s="44">
        <v>24</v>
      </c>
    </row>
    <row r="19" spans="1:86" x14ac:dyDescent="0.25">
      <c r="A19" t="s">
        <v>425</v>
      </c>
      <c r="B19" s="43">
        <f>CH19</f>
      </c>
      <c r="C19" s="43">
        <v>0</v>
      </c>
      <c r="D19" s="43">
        <v>0</v>
      </c>
      <c r="E19" s="43">
        <v>0</v>
      </c>
      <c r="F19" s="43">
        <v>0</v>
      </c>
      <c r="G19" s="43">
        <v>0</v>
      </c>
      <c r="H19" s="43">
        <v>0</v>
      </c>
      <c r="I19" s="43">
        <v>0</v>
      </c>
      <c r="J19" s="43">
        <v>0</v>
      </c>
      <c r="K19" s="43">
        <v>0</v>
      </c>
      <c r="L19" s="43">
        <v>0</v>
      </c>
      <c r="M19" s="43">
        <v>0</v>
      </c>
      <c r="N19" s="43">
        <v>0</v>
      </c>
      <c r="O19" s="43">
        <v>0</v>
      </c>
      <c r="P19" s="43">
        <v>0</v>
      </c>
      <c r="Q19" s="43">
        <v>0</v>
      </c>
      <c r="R19" s="43">
        <v>0</v>
      </c>
      <c r="S19" s="43">
        <v>0</v>
      </c>
      <c r="T19" s="43">
        <v>0</v>
      </c>
      <c r="U19" s="43">
        <v>0</v>
      </c>
      <c r="V19" s="43">
        <v>0</v>
      </c>
      <c r="W19" s="43">
        <v>0</v>
      </c>
      <c r="X19" s="43">
        <v>0</v>
      </c>
      <c r="Y19" s="43">
        <v>0</v>
      </c>
      <c r="Z19" s="43">
        <v>7329384.459825095</v>
      </c>
      <c r="AA19" s="43">
        <v>7322044.2296636</v>
      </c>
      <c r="AB19" s="43">
        <v>7314667.298351298</v>
      </c>
      <c r="AC19" s="43">
        <v>7307253.482382434</v>
      </c>
      <c r="AD19" s="43">
        <v>7299802.5973337265</v>
      </c>
      <c r="AE19" s="43">
        <v>7292314.457859775</v>
      </c>
      <c r="AF19" s="43">
        <v>7284788.8776884535</v>
      </c>
      <c r="AG19" s="43">
        <v>7277225.6696162755</v>
      </c>
      <c r="AH19" s="43">
        <v>7269624.645503737</v>
      </c>
      <c r="AI19" s="43">
        <v>7261985.616270635</v>
      </c>
      <c r="AJ19" s="43">
        <v>7254308.391891369</v>
      </c>
      <c r="AK19" s="43">
        <v>7246592.781390205</v>
      </c>
      <c r="AL19" s="43">
        <v>7238838.592836536</v>
      </c>
      <c r="AM19" s="43">
        <v>7231045.633340098</v>
      </c>
      <c r="AN19" s="43">
        <v>7223213.7090461785</v>
      </c>
      <c r="AO19" s="43">
        <v>7215342.625130789</v>
      </c>
      <c r="AP19" s="43">
        <v>7207432.185795823</v>
      </c>
      <c r="AQ19" s="43">
        <v>7199482.194264182</v>
      </c>
      <c r="AR19" s="43">
        <v>7191492.452774882</v>
      </c>
      <c r="AS19" s="43">
        <v>7183462.762578136</v>
      </c>
      <c r="AT19" s="43">
        <v>7175392.923930407</v>
      </c>
      <c r="AU19" s="43">
        <v>7167282.736089438</v>
      </c>
      <c r="AV19" s="43">
        <v>7159131.997309266</v>
      </c>
      <c r="AW19" s="43">
        <v>7150940.504835192</v>
      </c>
      <c r="AX19" s="43">
        <v>7142708.054898748</v>
      </c>
      <c r="AY19" s="43">
        <v>7134434.442712622</v>
      </c>
      <c r="AZ19" s="43">
        <v>7126119.462465565</v>
      </c>
      <c r="BA19" s="43">
        <v>7117762.907317272</v>
      </c>
      <c r="BB19" s="43">
        <v>7109364.569393239</v>
      </c>
      <c r="BC19" s="43">
        <v>7100924.239779585</v>
      </c>
      <c r="BD19" s="43">
        <v>7092441.7085178625</v>
      </c>
      <c r="BE19" s="43">
        <v>7083916.764599832</v>
      </c>
      <c r="BF19" s="43">
        <v>7075349.195962211</v>
      </c>
      <c r="BG19" s="43">
        <v>7066738.789481402</v>
      </c>
      <c r="BH19" s="43">
        <v>7058085.330968189</v>
      </c>
      <c r="BI19" s="43">
        <v>7049388.60516241</v>
      </c>
      <c r="BJ19" s="43">
        <v>7040648.395727602</v>
      </c>
      <c r="BK19" s="43">
        <v>7031864.48524562</v>
      </c>
      <c r="BL19" s="43">
        <v>7023036.655211228</v>
      </c>
      <c r="BM19" s="43">
        <v>7014164.6860266635</v>
      </c>
      <c r="BN19" s="43">
        <v>7005248.356996177</v>
      </c>
      <c r="BO19" s="43">
        <v>6996287.4463205375</v>
      </c>
      <c r="BP19" s="43">
        <v>6987281.73109152</v>
      </c>
      <c r="BQ19" s="43">
        <v>6978230.987286357</v>
      </c>
      <c r="BR19" s="43">
        <v>6969134.989762168</v>
      </c>
      <c r="BS19" s="43">
        <v>6959993.512250359</v>
      </c>
      <c r="BT19" s="43">
        <v>6950806.327350991</v>
      </c>
      <c r="BU19" s="43">
        <v>6941573.206527126</v>
      </c>
      <c r="BV19" s="43">
        <v>6932293.920099141</v>
      </c>
      <c r="BW19" s="43">
        <v>6922968.237239016</v>
      </c>
      <c r="BX19" s="43">
        <v>6913595.925964591</v>
      </c>
      <c r="BY19" s="43">
        <v>6904176.753133794</v>
      </c>
      <c r="BZ19" s="43">
        <v>6894710.484438843</v>
      </c>
      <c r="CA19" s="43">
        <v>6885196.884400417</v>
      </c>
      <c r="CB19" s="43">
        <v>6875635.716361799</v>
      </c>
      <c r="CC19" s="43">
        <v>6866026.742482988</v>
      </c>
      <c r="CD19" s="43">
        <v>6856369.723734783</v>
      </c>
      <c r="CE19" s="43">
        <v>6846664.419892836</v>
      </c>
      <c r="CF19" s="43">
        <v>6836910.589531681</v>
      </c>
      <c r="CG19" s="43">
        <v>6827107.990018719</v>
      </c>
      <c r="CH19" s="43">
        <v>6817256.377508192</v>
      </c>
    </row>
    <row r="20" spans="1:86" s="44" customFormat="1" x14ac:dyDescent="0.25">
      <c r="A20" s="44" t="s">
        <v>426</v>
      </c>
      <c r="B20" s="45">
        <f>SUM(C20:CH20)</f>
      </c>
      <c r="C20" s="45">
        <v>0</v>
      </c>
      <c r="D20" s="45">
        <v>0</v>
      </c>
      <c r="E20" s="45">
        <v>0</v>
      </c>
      <c r="F20" s="45">
        <v>0</v>
      </c>
      <c r="G20" s="45">
        <v>0</v>
      </c>
      <c r="H20" s="45">
        <v>0</v>
      </c>
      <c r="I20" s="45">
        <v>0</v>
      </c>
      <c r="J20" s="45">
        <v>0</v>
      </c>
      <c r="K20" s="45">
        <v>0</v>
      </c>
      <c r="L20" s="45">
        <v>0</v>
      </c>
      <c r="M20" s="45">
        <v>0</v>
      </c>
      <c r="N20" s="45">
        <v>0</v>
      </c>
      <c r="O20" s="45">
        <v>0</v>
      </c>
      <c r="P20" s="45">
        <v>0</v>
      </c>
      <c r="Q20" s="45">
        <v>0</v>
      </c>
      <c r="R20" s="45">
        <v>0</v>
      </c>
      <c r="S20" s="45">
        <v>0</v>
      </c>
      <c r="T20" s="45">
        <v>0</v>
      </c>
      <c r="U20" s="45">
        <v>0</v>
      </c>
      <c r="V20" s="45">
        <v>0</v>
      </c>
      <c r="W20" s="45">
        <v>0</v>
      </c>
      <c r="X20" s="45">
        <v>0</v>
      </c>
      <c r="Y20" s="45">
        <v>0</v>
      </c>
      <c r="Z20" s="45">
        <v>36683.440857142865</v>
      </c>
      <c r="AA20" s="45">
        <v>36646.92229912547</v>
      </c>
      <c r="AB20" s="45">
        <v>36610.221148318</v>
      </c>
      <c r="AC20" s="45">
        <v>36573.33649175649</v>
      </c>
      <c r="AD20" s="45">
        <v>36536.26741191217</v>
      </c>
      <c r="AE20" s="45">
        <v>36499.01298666863</v>
      </c>
      <c r="AF20" s="45">
        <v>36461.57228929888</v>
      </c>
      <c r="AG20" s="45">
        <v>36423.944388442265</v>
      </c>
      <c r="AH20" s="45">
        <v>36386.12834808138</v>
      </c>
      <c r="AI20" s="45">
        <v>36348.123227518685</v>
      </c>
      <c r="AJ20" s="45">
        <v>36309.92808135318</v>
      </c>
      <c r="AK20" s="45">
        <v>36271.541959456845</v>
      </c>
      <c r="AL20" s="45">
        <v>36232.96390695102</v>
      </c>
      <c r="AM20" s="45">
        <v>36194.19296418268</v>
      </c>
      <c r="AN20" s="45">
        <v>36155.22816670049</v>
      </c>
      <c r="AO20" s="45">
        <v>36116.06854523089</v>
      </c>
      <c r="AP20" s="45">
        <v>36076.71312565395</v>
      </c>
      <c r="AQ20" s="45">
        <v>36037.160928979116</v>
      </c>
      <c r="AR20" s="45">
        <v>35997.41097132091</v>
      </c>
      <c r="AS20" s="45">
        <v>35957.46226387441</v>
      </c>
      <c r="AT20" s="45">
        <v>35917.31381289068</v>
      </c>
      <c r="AU20" s="45">
        <v>35876.96461965203</v>
      </c>
      <c r="AV20" s="45">
        <v>35836.41368044719</v>
      </c>
      <c r="AW20" s="45">
        <v>35795.65998654633</v>
      </c>
      <c r="AX20" s="45">
        <v>35754.70252417596</v>
      </c>
      <c r="AY20" s="45">
        <v>35713.54027449374</v>
      </c>
      <c r="AZ20" s="45">
        <v>35672.172213563106</v>
      </c>
      <c r="BA20" s="45">
        <v>35630.59731232782</v>
      </c>
      <c r="BB20" s="45">
        <v>35588.81453658636</v>
      </c>
      <c r="BC20" s="45">
        <v>35546.8228469662</v>
      </c>
      <c r="BD20" s="45">
        <v>35504.62119889793</v>
      </c>
      <c r="BE20" s="45">
        <v>35462.20854258932</v>
      </c>
      <c r="BF20" s="45">
        <v>35419.58382299916</v>
      </c>
      <c r="BG20" s="45">
        <v>35376.74597981106</v>
      </c>
      <c r="BH20" s="45">
        <v>35333.69394740701</v>
      </c>
      <c r="BI20" s="45">
        <v>35290.42665484094</v>
      </c>
      <c r="BJ20" s="45">
        <v>35246.94302581205</v>
      </c>
      <c r="BK20" s="45">
        <v>35203.24197863801</v>
      </c>
      <c r="BL20" s="45">
        <v>35159.3224262281</v>
      </c>
      <c r="BM20" s="45">
        <v>35115.18327605614</v>
      </c>
      <c r="BN20" s="45">
        <v>35070.82343013332</v>
      </c>
      <c r="BO20" s="45">
        <v>35026.241784980884</v>
      </c>
      <c r="BP20" s="45">
        <v>34981.437231602686</v>
      </c>
      <c r="BQ20" s="45">
        <v>34936.4086554576</v>
      </c>
      <c r="BR20" s="45">
        <v>34891.15493643178</v>
      </c>
      <c r="BS20" s="45">
        <v>34845.67494881084</v>
      </c>
      <c r="BT20" s="45">
        <v>34799.9675612518</v>
      </c>
      <c r="BU20" s="45">
        <v>34754.03163675495</v>
      </c>
      <c r="BV20" s="45">
        <v>34707.86603263563</v>
      </c>
      <c r="BW20" s="45">
        <v>34661.46960049571</v>
      </c>
      <c r="BX20" s="45">
        <v>34614.84118619508</v>
      </c>
      <c r="BY20" s="45">
        <v>34567.979629822956</v>
      </c>
      <c r="BZ20" s="45">
        <v>34520.88376566897</v>
      </c>
      <c r="CA20" s="45">
        <v>34473.55242219422</v>
      </c>
      <c r="CB20" s="45">
        <v>34425.98442200209</v>
      </c>
      <c r="CC20" s="45">
        <v>34378.178581809</v>
      </c>
      <c r="CD20" s="45">
        <v>34330.13371241494</v>
      </c>
      <c r="CE20" s="45">
        <v>34281.84861867392</v>
      </c>
      <c r="CF20" s="45">
        <v>34233.32209946418</v>
      </c>
      <c r="CG20" s="45">
        <v>34184.552947658405</v>
      </c>
      <c r="CH20" s="45">
        <v>34135.5399500936</v>
      </c>
    </row>
    <row r="21" spans="1:86" x14ac:dyDescent="0.25">
      <c r="A21" t="s">
        <v>427</v>
      </c>
      <c r="B21" s="43">
        <f>SUM(C21:CH21)</f>
      </c>
      <c r="C21" s="43">
        <v>0</v>
      </c>
      <c r="D21" s="43">
        <v>0</v>
      </c>
      <c r="E21" s="43">
        <v>0</v>
      </c>
      <c r="F21" s="43">
        <v>0</v>
      </c>
      <c r="G21" s="43">
        <v>0</v>
      </c>
      <c r="H21" s="43">
        <v>0</v>
      </c>
      <c r="I21" s="43">
        <v>0</v>
      </c>
      <c r="J21" s="43">
        <v>0</v>
      </c>
      <c r="K21" s="43">
        <v>0</v>
      </c>
      <c r="L21" s="43">
        <v>0</v>
      </c>
      <c r="M21" s="43">
        <v>0</v>
      </c>
      <c r="N21" s="43">
        <v>0</v>
      </c>
      <c r="O21" s="43">
        <v>0</v>
      </c>
      <c r="P21" s="43">
        <v>0</v>
      </c>
      <c r="Q21" s="43">
        <v>0</v>
      </c>
      <c r="R21" s="43">
        <v>0</v>
      </c>
      <c r="S21" s="43">
        <v>0</v>
      </c>
      <c r="T21" s="43">
        <v>0</v>
      </c>
      <c r="U21" s="43">
        <v>0</v>
      </c>
      <c r="V21" s="43">
        <v>0</v>
      </c>
      <c r="W21" s="43">
        <v>0</v>
      </c>
      <c r="X21" s="43">
        <v>0</v>
      </c>
      <c r="Y21" s="43">
        <v>0</v>
      </c>
      <c r="Z21" s="43">
        <v>43987.1524606202</v>
      </c>
      <c r="AA21" s="43">
        <v>43987.15246062021</v>
      </c>
      <c r="AB21" s="43">
        <v>43987.1524606202</v>
      </c>
      <c r="AC21" s="43">
        <v>43987.1524606202</v>
      </c>
      <c r="AD21" s="43">
        <v>43987.1524606202</v>
      </c>
      <c r="AE21" s="43">
        <v>43987.15246062021</v>
      </c>
      <c r="AF21" s="43">
        <v>43987.1524606202</v>
      </c>
      <c r="AG21" s="43">
        <v>43987.15246062021</v>
      </c>
      <c r="AH21" s="43">
        <v>43987.1524606202</v>
      </c>
      <c r="AI21" s="43">
        <v>43987.1524606202</v>
      </c>
      <c r="AJ21" s="43">
        <v>43987.1524606202</v>
      </c>
      <c r="AK21" s="43">
        <v>43987.1524606202</v>
      </c>
      <c r="AL21" s="43">
        <v>43987.1524606202</v>
      </c>
      <c r="AM21" s="43">
        <v>43987.15246062019</v>
      </c>
      <c r="AN21" s="43">
        <v>43987.152460620186</v>
      </c>
      <c r="AO21" s="43">
        <v>43987.15246062019</v>
      </c>
      <c r="AP21" s="43">
        <v>43987.152460620186</v>
      </c>
      <c r="AQ21" s="43">
        <v>43987.15246062019</v>
      </c>
      <c r="AR21" s="43">
        <v>43987.152460620186</v>
      </c>
      <c r="AS21" s="43">
        <v>43987.152460620186</v>
      </c>
      <c r="AT21" s="43">
        <v>43987.152460620186</v>
      </c>
      <c r="AU21" s="43">
        <v>43987.152460620186</v>
      </c>
      <c r="AV21" s="43">
        <v>43987.15246062018</v>
      </c>
      <c r="AW21" s="43">
        <v>43987.152460620186</v>
      </c>
      <c r="AX21" s="43">
        <v>43987.152460620186</v>
      </c>
      <c r="AY21" s="43">
        <v>43987.15246062018</v>
      </c>
      <c r="AZ21" s="43">
        <v>43987.152460620186</v>
      </c>
      <c r="BA21" s="43">
        <v>43987.152460620186</v>
      </c>
      <c r="BB21" s="43">
        <v>43987.15246062018</v>
      </c>
      <c r="BC21" s="43">
        <v>43987.15246062018</v>
      </c>
      <c r="BD21" s="43">
        <v>43987.152460620186</v>
      </c>
      <c r="BE21" s="43">
        <v>43987.15246062018</v>
      </c>
      <c r="BF21" s="43">
        <v>43987.15246062018</v>
      </c>
      <c r="BG21" s="43">
        <v>43987.15246062018</v>
      </c>
      <c r="BH21" s="43">
        <v>43987.15246062018</v>
      </c>
      <c r="BI21" s="43">
        <v>43987.15246062017</v>
      </c>
      <c r="BJ21" s="43">
        <v>43987.15246062018</v>
      </c>
      <c r="BK21" s="43">
        <v>43987.15246062017</v>
      </c>
      <c r="BL21" s="43">
        <v>43987.15246062018</v>
      </c>
      <c r="BM21" s="43">
        <v>43987.152460620186</v>
      </c>
      <c r="BN21" s="43">
        <v>43987.152460620164</v>
      </c>
      <c r="BO21" s="43">
        <v>43987.15246062017</v>
      </c>
      <c r="BP21" s="43">
        <v>43987.15246062017</v>
      </c>
      <c r="BQ21" s="43">
        <v>43987.15246062017</v>
      </c>
      <c r="BR21" s="43">
        <v>43987.15246062017</v>
      </c>
      <c r="BS21" s="43">
        <v>43987.152460620164</v>
      </c>
      <c r="BT21" s="43">
        <v>43987.152460620164</v>
      </c>
      <c r="BU21" s="43">
        <v>43987.15246062016</v>
      </c>
      <c r="BV21" s="43">
        <v>43987.152460620164</v>
      </c>
      <c r="BW21" s="43">
        <v>43987.152460620164</v>
      </c>
      <c r="BX21" s="43">
        <v>43987.15246062016</v>
      </c>
      <c r="BY21" s="43">
        <v>43987.15246062015</v>
      </c>
      <c r="BZ21" s="43">
        <v>43987.15246062016</v>
      </c>
      <c r="CA21" s="43">
        <v>43987.15246062016</v>
      </c>
      <c r="CB21" s="43">
        <v>43987.15246062015</v>
      </c>
      <c r="CC21" s="43">
        <v>43987.15246062015</v>
      </c>
      <c r="CD21" s="43">
        <v>43987.15246062016</v>
      </c>
      <c r="CE21" s="43">
        <v>43987.15246062015</v>
      </c>
      <c r="CF21" s="43">
        <v>43987.15246062014</v>
      </c>
      <c r="CG21" s="43">
        <v>43987.15246062014</v>
      </c>
      <c r="CH21" s="43">
        <v>43987.15246062014</v>
      </c>
    </row>
    <row r="22" spans="1:86" s="44" customFormat="1" x14ac:dyDescent="0.25">
      <c r="A22" s="44" t="s">
        <v>428</v>
      </c>
      <c r="B22" s="45">
        <f>SUM(C22:CH22)</f>
      </c>
      <c r="C22" s="45">
        <f>C21-C20</f>
      </c>
      <c r="D22" s="45">
        <f>D21-D20</f>
      </c>
      <c r="E22" s="45">
        <f>E21-E20</f>
      </c>
      <c r="F22" s="45">
        <f>F21-F20</f>
      </c>
      <c r="G22" s="45">
        <f>G21-G20</f>
      </c>
      <c r="H22" s="45">
        <f>H21-H20</f>
      </c>
      <c r="I22" s="45">
        <f>I21-I20</f>
      </c>
      <c r="J22" s="45">
        <f>J21-J20</f>
      </c>
      <c r="K22" s="45">
        <f>K21-K20</f>
      </c>
      <c r="L22" s="45">
        <f>L21-L20</f>
      </c>
      <c r="M22" s="45">
        <f>M21-M20</f>
      </c>
      <c r="N22" s="45">
        <f>N21-N20</f>
      </c>
      <c r="O22" s="45">
        <f>O21-O20</f>
      </c>
      <c r="P22" s="45">
        <f>P21-P20</f>
      </c>
      <c r="Q22" s="45">
        <f>Q21-Q20</f>
      </c>
      <c r="R22" s="45">
        <f>R21-R20</f>
      </c>
      <c r="S22" s="45">
        <f>S21-S20</f>
      </c>
      <c r="T22" s="45">
        <f>T21-T20</f>
      </c>
      <c r="U22" s="45">
        <f>U21-U20</f>
      </c>
      <c r="V22" s="45">
        <f>V21-V20</f>
      </c>
      <c r="W22" s="45">
        <f>W21-W20</f>
      </c>
      <c r="X22" s="45">
        <f>X21-X20</f>
      </c>
      <c r="Y22" s="45">
        <f>Y21-Y20</f>
      </c>
      <c r="Z22" s="45">
        <f>Z21-Z20</f>
      </c>
      <c r="AA22" s="45">
        <f>AA21-AA20</f>
      </c>
      <c r="AB22" s="45">
        <f>AB21-AB20</f>
      </c>
      <c r="AC22" s="45">
        <f>AC21-AC20</f>
      </c>
      <c r="AD22" s="45">
        <f>AD21-AD20</f>
      </c>
      <c r="AE22" s="45">
        <f>AE21-AE20</f>
      </c>
      <c r="AF22" s="45">
        <f>AF21-AF20</f>
      </c>
      <c r="AG22" s="45">
        <f>AG21-AG20</f>
      </c>
      <c r="AH22" s="45">
        <f>AH21-AH20</f>
      </c>
      <c r="AI22" s="45">
        <f>AI21-AI20</f>
      </c>
      <c r="AJ22" s="45">
        <f>AJ21-AJ20</f>
      </c>
      <c r="AK22" s="45">
        <f>AK21-AK20</f>
      </c>
      <c r="AL22" s="45">
        <f>AL21-AL20</f>
      </c>
      <c r="AM22" s="45">
        <f>AM21-AM20</f>
      </c>
      <c r="AN22" s="45">
        <f>AN21-AN20</f>
      </c>
      <c r="AO22" s="45">
        <f>AO21-AO20</f>
      </c>
      <c r="AP22" s="45">
        <f>AP21-AP20</f>
      </c>
      <c r="AQ22" s="45">
        <f>AQ21-AQ20</f>
      </c>
      <c r="AR22" s="45">
        <f>AR21-AR20</f>
      </c>
      <c r="AS22" s="45">
        <f>AS21-AS20</f>
      </c>
      <c r="AT22" s="45">
        <f>AT21-AT20</f>
      </c>
      <c r="AU22" s="45">
        <f>AU21-AU20</f>
      </c>
      <c r="AV22" s="45">
        <f>AV21-AV20</f>
      </c>
      <c r="AW22" s="45">
        <f>AW21-AW20</f>
      </c>
      <c r="AX22" s="45">
        <f>AX21-AX20</f>
      </c>
      <c r="AY22" s="45">
        <f>AY21-AY20</f>
      </c>
      <c r="AZ22" s="45">
        <f>AZ21-AZ20</f>
      </c>
      <c r="BA22" s="45">
        <f>BA21-BA20</f>
      </c>
      <c r="BB22" s="45">
        <f>BB21-BB20</f>
      </c>
      <c r="BC22" s="45">
        <f>BC21-BC20</f>
      </c>
      <c r="BD22" s="45">
        <f>BD21-BD20</f>
      </c>
      <c r="BE22" s="45">
        <f>BE21-BE20</f>
      </c>
      <c r="BF22" s="45">
        <f>BF21-BF20</f>
      </c>
      <c r="BG22" s="45">
        <f>BG21-BG20</f>
      </c>
      <c r="BH22" s="45">
        <f>BH21-BH20</f>
      </c>
      <c r="BI22" s="45">
        <f>BI21-BI20</f>
      </c>
      <c r="BJ22" s="45">
        <f>BJ21-BJ20</f>
      </c>
      <c r="BK22" s="45">
        <f>BK21-BK20</f>
      </c>
      <c r="BL22" s="45">
        <f>BL21-BL20</f>
      </c>
      <c r="BM22" s="45">
        <f>BM21-BM20</f>
      </c>
      <c r="BN22" s="45">
        <f>BN21-BN20</f>
      </c>
      <c r="BO22" s="45">
        <f>BO21-BO20</f>
      </c>
      <c r="BP22" s="45">
        <f>BP21-BP20</f>
      </c>
      <c r="BQ22" s="45">
        <f>BQ21-BQ20</f>
      </c>
      <c r="BR22" s="45">
        <f>BR21-BR20</f>
      </c>
      <c r="BS22" s="45">
        <f>BS21-BS20</f>
      </c>
      <c r="BT22" s="45">
        <f>BT21-BT20</f>
      </c>
      <c r="BU22" s="45">
        <f>BU21-BU20</f>
      </c>
      <c r="BV22" s="45">
        <f>BV21-BV20</f>
      </c>
      <c r="BW22" s="45">
        <f>BW21-BW20</f>
      </c>
      <c r="BX22" s="45">
        <f>BX21-BX20</f>
      </c>
      <c r="BY22" s="45">
        <f>BY21-BY20</f>
      </c>
      <c r="BZ22" s="45">
        <f>BZ21-BZ20</f>
      </c>
      <c r="CA22" s="45">
        <f>CA21-CA20</f>
      </c>
      <c r="CB22" s="45">
        <f>CB21-CB20</f>
      </c>
      <c r="CC22" s="45">
        <f>CC21-CC20</f>
      </c>
      <c r="CD22" s="45">
        <f>CD21-CD20</f>
      </c>
      <c r="CE22" s="45">
        <f>CE21-CE20</f>
      </c>
      <c r="CF22" s="45">
        <f>CF21-CF20</f>
      </c>
      <c r="CG22" s="45">
        <f>CG21-CG20</f>
      </c>
      <c r="CH22" s="45">
        <f>CH21-CH20</f>
      </c>
    </row>
    <row r="24" spans="1:2" s="42" customFormat="1" x14ac:dyDescent="0.25">
      <c r="A24" s="42" t="s">
        <v>431</v>
      </c>
      <c r="B24" s="42"/>
    </row>
    <row r="25" spans="1:86" x14ac:dyDescent="0.25">
      <c r="A25" t="s">
        <v>432</v>
      </c>
      <c r="B25" s="43">
        <f>SUM(C25:CH25)</f>
      </c>
      <c r="C25" s="43">
        <v>0</v>
      </c>
      <c r="D25" s="43">
        <v>0</v>
      </c>
      <c r="E25" s="43">
        <v>0</v>
      </c>
      <c r="F25" s="43">
        <v>0</v>
      </c>
      <c r="G25" s="43">
        <v>0</v>
      </c>
      <c r="H25" s="43">
        <v>0</v>
      </c>
      <c r="I25" s="43">
        <v>0</v>
      </c>
      <c r="J25" s="43">
        <v>0</v>
      </c>
      <c r="K25" s="43">
        <v>0</v>
      </c>
      <c r="L25" s="43">
        <v>0</v>
      </c>
      <c r="M25" s="43">
        <v>0</v>
      </c>
      <c r="N25" s="43">
        <v>0</v>
      </c>
      <c r="O25" s="43">
        <v>0</v>
      </c>
      <c r="P25" s="43">
        <v>0</v>
      </c>
      <c r="Q25" s="43">
        <v>0</v>
      </c>
      <c r="R25" s="43">
        <v>0</v>
      </c>
      <c r="S25" s="43">
        <v>0</v>
      </c>
      <c r="T25" s="43">
        <v>0</v>
      </c>
      <c r="U25" s="43">
        <v>0</v>
      </c>
      <c r="V25" s="43">
        <v>0</v>
      </c>
      <c r="W25" s="43">
        <v>0</v>
      </c>
      <c r="X25" s="43">
        <v>0</v>
      </c>
      <c r="Y25" s="43">
        <v>0</v>
      </c>
      <c r="Z25" s="43">
        <v>133500</v>
      </c>
      <c r="AA25" s="43">
        <v>0</v>
      </c>
      <c r="AB25" s="43">
        <v>0</v>
      </c>
      <c r="AC25" s="43">
        <v>0</v>
      </c>
      <c r="AD25" s="43">
        <v>0</v>
      </c>
      <c r="AE25" s="43">
        <v>0</v>
      </c>
      <c r="AF25" s="43">
        <v>0</v>
      </c>
      <c r="AG25" s="43">
        <v>0</v>
      </c>
      <c r="AH25" s="43">
        <v>0</v>
      </c>
      <c r="AI25" s="43">
        <v>0</v>
      </c>
      <c r="AJ25" s="43">
        <v>0</v>
      </c>
      <c r="AK25" s="43">
        <v>0</v>
      </c>
      <c r="AL25" s="43">
        <v>0</v>
      </c>
      <c r="AM25" s="43">
        <v>0</v>
      </c>
      <c r="AN25" s="43">
        <v>0</v>
      </c>
      <c r="AO25" s="43">
        <v>0</v>
      </c>
      <c r="AP25" s="43">
        <v>0</v>
      </c>
      <c r="AQ25" s="43">
        <v>0</v>
      </c>
      <c r="AR25" s="43">
        <v>0</v>
      </c>
      <c r="AS25" s="43">
        <v>0</v>
      </c>
      <c r="AT25" s="43">
        <v>0</v>
      </c>
      <c r="AU25" s="43">
        <v>0</v>
      </c>
      <c r="AV25" s="43">
        <v>0</v>
      </c>
      <c r="AW25" s="43">
        <v>0</v>
      </c>
      <c r="AX25" s="43">
        <v>0</v>
      </c>
      <c r="AY25" s="43">
        <v>0</v>
      </c>
      <c r="AZ25" s="43">
        <v>0</v>
      </c>
      <c r="BA25" s="43">
        <v>0</v>
      </c>
      <c r="BB25" s="43">
        <v>0</v>
      </c>
      <c r="BC25" s="43">
        <v>0</v>
      </c>
      <c r="BD25" s="43">
        <v>0</v>
      </c>
      <c r="BE25" s="43">
        <v>0</v>
      </c>
      <c r="BF25" s="43">
        <v>0</v>
      </c>
      <c r="BG25" s="43">
        <v>0</v>
      </c>
      <c r="BH25" s="43">
        <v>0</v>
      </c>
      <c r="BI25" s="43">
        <v>0</v>
      </c>
      <c r="BJ25" s="43">
        <v>0</v>
      </c>
      <c r="BK25" s="43">
        <v>0</v>
      </c>
      <c r="BL25" s="43">
        <v>0</v>
      </c>
      <c r="BM25" s="43">
        <v>0</v>
      </c>
      <c r="BN25" s="43">
        <v>0</v>
      </c>
      <c r="BO25" s="43">
        <v>0</v>
      </c>
      <c r="BP25" s="43">
        <v>0</v>
      </c>
      <c r="BQ25" s="43">
        <v>0</v>
      </c>
      <c r="BR25" s="43">
        <v>0</v>
      </c>
      <c r="BS25" s="43">
        <v>0</v>
      </c>
      <c r="BT25" s="43">
        <v>0</v>
      </c>
      <c r="BU25" s="43">
        <v>0</v>
      </c>
      <c r="BV25" s="43">
        <v>0</v>
      </c>
      <c r="BW25" s="43">
        <v>0</v>
      </c>
      <c r="BX25" s="43">
        <v>0</v>
      </c>
      <c r="BY25" s="43">
        <v>0</v>
      </c>
      <c r="BZ25" s="43">
        <v>0</v>
      </c>
      <c r="CA25" s="43">
        <v>0</v>
      </c>
      <c r="CB25" s="43">
        <v>0</v>
      </c>
      <c r="CC25" s="43">
        <v>0</v>
      </c>
      <c r="CD25" s="43">
        <v>0</v>
      </c>
      <c r="CE25" s="43">
        <v>0</v>
      </c>
      <c r="CF25" s="43">
        <v>0</v>
      </c>
      <c r="CG25" s="43">
        <v>0</v>
      </c>
      <c r="CH25" s="43">
        <v>0</v>
      </c>
    </row>
    <row r="26" spans="1:86" s="44" customFormat="1" x14ac:dyDescent="0.25">
      <c r="A26" s="44" t="s">
        <v>433</v>
      </c>
      <c r="B26" s="45">
        <f>SUM(C26:CH26)</f>
      </c>
      <c r="C26" s="45">
        <v>66750</v>
      </c>
      <c r="D26" s="45">
        <v>0</v>
      </c>
      <c r="E26" s="45">
        <v>0</v>
      </c>
      <c r="F26" s="45">
        <v>0</v>
      </c>
      <c r="G26" s="45">
        <v>0</v>
      </c>
      <c r="H26" s="45">
        <v>0</v>
      </c>
      <c r="I26" s="45">
        <v>0</v>
      </c>
      <c r="J26" s="45">
        <v>0</v>
      </c>
      <c r="K26" s="45">
        <v>0</v>
      </c>
      <c r="L26" s="45">
        <v>0</v>
      </c>
      <c r="M26" s="45">
        <v>0</v>
      </c>
      <c r="N26" s="45">
        <v>0</v>
      </c>
      <c r="O26" s="45">
        <v>0</v>
      </c>
      <c r="P26" s="45">
        <v>0</v>
      </c>
      <c r="Q26" s="45">
        <v>0</v>
      </c>
      <c r="R26" s="45">
        <v>0</v>
      </c>
      <c r="S26" s="45">
        <v>0</v>
      </c>
      <c r="T26" s="45">
        <v>0</v>
      </c>
      <c r="U26" s="45">
        <v>0</v>
      </c>
      <c r="V26" s="45">
        <v>0</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v>0</v>
      </c>
      <c r="AO26" s="45">
        <v>0</v>
      </c>
      <c r="AP26" s="45">
        <v>0</v>
      </c>
      <c r="AQ26" s="45">
        <v>0</v>
      </c>
      <c r="AR26" s="45">
        <v>0</v>
      </c>
      <c r="AS26" s="45">
        <v>0</v>
      </c>
      <c r="AT26" s="45">
        <v>0</v>
      </c>
      <c r="AU26" s="45">
        <v>0</v>
      </c>
      <c r="AV26" s="45">
        <v>0</v>
      </c>
      <c r="AW26" s="45">
        <v>0</v>
      </c>
      <c r="AX26" s="45">
        <v>0</v>
      </c>
      <c r="AY26" s="45">
        <v>0</v>
      </c>
      <c r="AZ26" s="45">
        <v>0</v>
      </c>
      <c r="BA26" s="45">
        <v>0</v>
      </c>
      <c r="BB26" s="45">
        <v>0</v>
      </c>
      <c r="BC26" s="45">
        <v>0</v>
      </c>
      <c r="BD26" s="45">
        <v>0</v>
      </c>
      <c r="BE26" s="45">
        <v>0</v>
      </c>
      <c r="BF26" s="45">
        <v>0</v>
      </c>
      <c r="BG26" s="45">
        <v>0</v>
      </c>
      <c r="BH26" s="45">
        <v>0</v>
      </c>
      <c r="BI26" s="45">
        <v>0</v>
      </c>
      <c r="BJ26" s="45">
        <v>0</v>
      </c>
      <c r="BK26" s="45">
        <v>0</v>
      </c>
      <c r="BL26" s="45">
        <v>0</v>
      </c>
      <c r="BM26" s="45">
        <v>0</v>
      </c>
      <c r="BN26" s="45">
        <v>0</v>
      </c>
      <c r="BO26" s="45">
        <v>0</v>
      </c>
      <c r="BP26" s="45">
        <v>0</v>
      </c>
      <c r="BQ26" s="45">
        <v>0</v>
      </c>
      <c r="BR26" s="45">
        <v>0</v>
      </c>
      <c r="BS26" s="45">
        <v>0</v>
      </c>
      <c r="BT26" s="45">
        <v>0</v>
      </c>
      <c r="BU26" s="45">
        <v>0</v>
      </c>
      <c r="BV26" s="45">
        <v>0</v>
      </c>
      <c r="BW26" s="45">
        <v>0</v>
      </c>
      <c r="BX26" s="45">
        <v>0</v>
      </c>
      <c r="BY26" s="45">
        <v>0</v>
      </c>
      <c r="BZ26" s="45">
        <v>0</v>
      </c>
      <c r="CA26" s="45">
        <v>0</v>
      </c>
      <c r="CB26" s="45">
        <v>0</v>
      </c>
      <c r="CC26" s="45">
        <v>0</v>
      </c>
      <c r="CD26" s="45">
        <v>0</v>
      </c>
      <c r="CE26" s="45">
        <v>0</v>
      </c>
      <c r="CF26" s="45">
        <v>0</v>
      </c>
      <c r="CG26" s="45">
        <v>0</v>
      </c>
      <c r="CH26" s="45">
        <v>0</v>
      </c>
    </row>
    <row r="27" spans="1:86" x14ac:dyDescent="0.25">
      <c r="A27" t="s">
        <v>434</v>
      </c>
      <c r="B27" s="43">
        <f>SUM(C27:CH27)</f>
      </c>
      <c r="C27" s="43">
        <v>0</v>
      </c>
      <c r="D27" s="43">
        <v>0</v>
      </c>
      <c r="E27" s="43">
        <v>0</v>
      </c>
      <c r="F27" s="43">
        <v>0</v>
      </c>
      <c r="G27" s="43">
        <v>0</v>
      </c>
      <c r="H27" s="43">
        <v>0</v>
      </c>
      <c r="I27" s="43">
        <v>0</v>
      </c>
      <c r="J27" s="43">
        <v>0</v>
      </c>
      <c r="K27" s="43">
        <v>0</v>
      </c>
      <c r="L27" s="43">
        <v>0</v>
      </c>
      <c r="M27" s="43">
        <v>0</v>
      </c>
      <c r="N27" s="43">
        <v>0</v>
      </c>
      <c r="O27" s="43">
        <v>0</v>
      </c>
      <c r="P27" s="43">
        <v>0</v>
      </c>
      <c r="Q27" s="43">
        <v>0</v>
      </c>
      <c r="R27" s="43">
        <v>0</v>
      </c>
      <c r="S27" s="43">
        <v>0</v>
      </c>
      <c r="T27" s="43">
        <v>0</v>
      </c>
      <c r="U27" s="43">
        <v>0</v>
      </c>
      <c r="V27" s="43">
        <v>0</v>
      </c>
      <c r="W27" s="43">
        <v>0</v>
      </c>
      <c r="X27" s="43">
        <v>0</v>
      </c>
      <c r="Y27" s="43">
        <v>0</v>
      </c>
      <c r="Z27" s="43">
        <v>0</v>
      </c>
      <c r="AA27" s="43">
        <v>0</v>
      </c>
      <c r="AB27" s="43">
        <v>0</v>
      </c>
      <c r="AC27" s="43">
        <v>0</v>
      </c>
      <c r="AD27" s="43">
        <v>0</v>
      </c>
      <c r="AE27" s="43">
        <v>0</v>
      </c>
      <c r="AF27" s="43">
        <v>0</v>
      </c>
      <c r="AG27" s="43">
        <v>0</v>
      </c>
      <c r="AH27" s="43">
        <v>0</v>
      </c>
      <c r="AI27" s="43">
        <v>0</v>
      </c>
      <c r="AJ27" s="43">
        <v>0</v>
      </c>
      <c r="AK27" s="43">
        <v>0</v>
      </c>
      <c r="AL27" s="43">
        <v>0</v>
      </c>
      <c r="AM27" s="43">
        <v>0</v>
      </c>
      <c r="AN27" s="43">
        <v>0</v>
      </c>
      <c r="AO27" s="43">
        <v>0</v>
      </c>
      <c r="AP27" s="43">
        <v>0</v>
      </c>
      <c r="AQ27" s="43">
        <v>0</v>
      </c>
      <c r="AR27" s="43">
        <v>0</v>
      </c>
      <c r="AS27" s="43">
        <v>0</v>
      </c>
      <c r="AT27" s="43">
        <v>0</v>
      </c>
      <c r="AU27" s="43">
        <v>0</v>
      </c>
      <c r="AV27" s="43">
        <v>0</v>
      </c>
      <c r="AW27" s="43">
        <v>0</v>
      </c>
      <c r="AX27" s="43">
        <v>0</v>
      </c>
      <c r="AY27" s="43">
        <v>0</v>
      </c>
      <c r="AZ27" s="43">
        <v>0</v>
      </c>
      <c r="BA27" s="43">
        <v>0</v>
      </c>
      <c r="BB27" s="43">
        <v>0</v>
      </c>
      <c r="BC27" s="43">
        <v>0</v>
      </c>
      <c r="BD27" s="43">
        <v>0</v>
      </c>
      <c r="BE27" s="43">
        <v>0</v>
      </c>
      <c r="BF27" s="43">
        <v>0</v>
      </c>
      <c r="BG27" s="43">
        <v>0</v>
      </c>
      <c r="BH27" s="43">
        <v>0</v>
      </c>
      <c r="BI27" s="43">
        <v>0</v>
      </c>
      <c r="BJ27" s="43">
        <v>0</v>
      </c>
      <c r="BK27" s="43">
        <v>0</v>
      </c>
      <c r="BL27" s="43">
        <v>0</v>
      </c>
      <c r="BM27" s="43">
        <v>0</v>
      </c>
      <c r="BN27" s="43">
        <v>0</v>
      </c>
      <c r="BO27" s="43">
        <v>0</v>
      </c>
      <c r="BP27" s="43">
        <v>0</v>
      </c>
      <c r="BQ27" s="43">
        <v>0</v>
      </c>
      <c r="BR27" s="43">
        <v>0</v>
      </c>
      <c r="BS27" s="43">
        <v>0</v>
      </c>
      <c r="BT27" s="43">
        <v>0</v>
      </c>
      <c r="BU27" s="43">
        <v>0</v>
      </c>
      <c r="BV27" s="43">
        <v>0</v>
      </c>
      <c r="BW27" s="43">
        <v>0</v>
      </c>
      <c r="BX27" s="43">
        <v>0</v>
      </c>
      <c r="BY27" s="43">
        <v>0</v>
      </c>
      <c r="BZ27" s="43">
        <v>0</v>
      </c>
      <c r="CA27" s="43">
        <v>0</v>
      </c>
      <c r="CB27" s="43">
        <v>0</v>
      </c>
      <c r="CC27" s="43">
        <v>0</v>
      </c>
      <c r="CD27" s="43">
        <v>0</v>
      </c>
      <c r="CE27" s="43">
        <v>0</v>
      </c>
      <c r="CF27" s="43">
        <v>0</v>
      </c>
      <c r="CG27" s="43">
        <v>0</v>
      </c>
      <c r="CH27" s="43">
        <v>0</v>
      </c>
    </row>
    <row r="28" spans="1:86" s="46" customFormat="1" x14ac:dyDescent="0.25">
      <c r="A28" s="46" t="s">
        <v>435</v>
      </c>
      <c r="B28" s="47">
        <f>SUM(C28:CH28)</f>
      </c>
      <c r="C28" s="47">
        <f>C25+C26+C27</f>
      </c>
      <c r="D28" s="47">
        <f>D25+D26+D27</f>
      </c>
      <c r="E28" s="47">
        <f>E25+E26+E27</f>
      </c>
      <c r="F28" s="47">
        <f>F25+F26+F27</f>
      </c>
      <c r="G28" s="47">
        <f>G25+G26+G27</f>
      </c>
      <c r="H28" s="47">
        <f>H25+H26+H27</f>
      </c>
      <c r="I28" s="47">
        <f>I25+I26+I27</f>
      </c>
      <c r="J28" s="47">
        <f>J25+J26+J27</f>
      </c>
      <c r="K28" s="47">
        <f>K25+K26+K27</f>
      </c>
      <c r="L28" s="47">
        <f>L25+L26+L27</f>
      </c>
      <c r="M28" s="47">
        <f>M25+M26+M27</f>
      </c>
      <c r="N28" s="47">
        <f>N25+N26+N27</f>
      </c>
      <c r="O28" s="47">
        <f>O25+O26+O27</f>
      </c>
      <c r="P28" s="47">
        <f>P25+P26+P27</f>
      </c>
      <c r="Q28" s="47">
        <f>Q25+Q26+Q27</f>
      </c>
      <c r="R28" s="47">
        <f>R25+R26+R27</f>
      </c>
      <c r="S28" s="47">
        <f>S25+S26+S27</f>
      </c>
      <c r="T28" s="47">
        <f>T25+T26+T27</f>
      </c>
      <c r="U28" s="47">
        <f>U25+U26+U27</f>
      </c>
      <c r="V28" s="47">
        <f>V25+V26+V27</f>
      </c>
      <c r="W28" s="47">
        <f>W25+W26+W27</f>
      </c>
      <c r="X28" s="47">
        <f>X25+X26+X27</f>
      </c>
      <c r="Y28" s="47">
        <f>Y25+Y26+Y27</f>
      </c>
      <c r="Z28" s="47">
        <f>Z25+Z26+Z27</f>
      </c>
      <c r="AA28" s="47">
        <f>AA25+AA26+AA27</f>
      </c>
      <c r="AB28" s="47">
        <f>AB25+AB26+AB27</f>
      </c>
      <c r="AC28" s="47">
        <f>AC25+AC26+AC27</f>
      </c>
      <c r="AD28" s="47">
        <f>AD25+AD26+AD27</f>
      </c>
      <c r="AE28" s="47">
        <f>AE25+AE26+AE27</f>
      </c>
      <c r="AF28" s="47">
        <f>AF25+AF26+AF27</f>
      </c>
      <c r="AG28" s="47">
        <f>AG25+AG26+AG27</f>
      </c>
      <c r="AH28" s="47">
        <f>AH25+AH26+AH27</f>
      </c>
      <c r="AI28" s="47">
        <f>AI25+AI26+AI27</f>
      </c>
      <c r="AJ28" s="47">
        <f>AJ25+AJ26+AJ27</f>
      </c>
      <c r="AK28" s="47">
        <f>AK25+AK26+AK27</f>
      </c>
      <c r="AL28" s="47">
        <f>AL25+AL26+AL27</f>
      </c>
      <c r="AM28" s="47">
        <f>AM25+AM26+AM27</f>
      </c>
      <c r="AN28" s="47">
        <f>AN25+AN26+AN27</f>
      </c>
      <c r="AO28" s="47">
        <f>AO25+AO26+AO27</f>
      </c>
      <c r="AP28" s="47">
        <f>AP25+AP26+AP27</f>
      </c>
      <c r="AQ28" s="47">
        <f>AQ25+AQ26+AQ27</f>
      </c>
      <c r="AR28" s="47">
        <f>AR25+AR26+AR27</f>
      </c>
      <c r="AS28" s="47">
        <f>AS25+AS26+AS27</f>
      </c>
      <c r="AT28" s="47">
        <f>AT25+AT26+AT27</f>
      </c>
      <c r="AU28" s="47">
        <f>AU25+AU26+AU27</f>
      </c>
      <c r="AV28" s="47">
        <f>AV25+AV26+AV27</f>
      </c>
      <c r="AW28" s="47">
        <f>AW25+AW26+AW27</f>
      </c>
      <c r="AX28" s="47">
        <f>AX25+AX26+AX27</f>
      </c>
      <c r="AY28" s="47">
        <f>AY25+AY26+AY27</f>
      </c>
      <c r="AZ28" s="47">
        <f>AZ25+AZ26+AZ27</f>
      </c>
      <c r="BA28" s="47">
        <f>BA25+BA26+BA27</f>
      </c>
      <c r="BB28" s="47">
        <f>BB25+BB26+BB27</f>
      </c>
      <c r="BC28" s="47">
        <f>BC25+BC26+BC27</f>
      </c>
      <c r="BD28" s="47">
        <f>BD25+BD26+BD27</f>
      </c>
      <c r="BE28" s="47">
        <f>BE25+BE26+BE27</f>
      </c>
      <c r="BF28" s="47">
        <f>BF25+BF26+BF27</f>
      </c>
      <c r="BG28" s="47">
        <f>BG25+BG26+BG27</f>
      </c>
      <c r="BH28" s="47">
        <f>BH25+BH26+BH27</f>
      </c>
      <c r="BI28" s="47">
        <f>BI25+BI26+BI27</f>
      </c>
      <c r="BJ28" s="47">
        <f>BJ25+BJ26+BJ27</f>
      </c>
      <c r="BK28" s="47">
        <f>BK25+BK26+BK27</f>
      </c>
      <c r="BL28" s="47">
        <f>BL25+BL26+BL27</f>
      </c>
      <c r="BM28" s="47">
        <f>BM25+BM26+BM27</f>
      </c>
      <c r="BN28" s="47">
        <f>BN25+BN26+BN27</f>
      </c>
      <c r="BO28" s="47">
        <f>BO25+BO26+BO27</f>
      </c>
      <c r="BP28" s="47">
        <f>BP25+BP26+BP27</f>
      </c>
      <c r="BQ28" s="47">
        <f>BQ25+BQ26+BQ27</f>
      </c>
      <c r="BR28" s="47">
        <f>BR25+BR26+BR27</f>
      </c>
      <c r="BS28" s="47">
        <f>BS25+BS26+BS27</f>
      </c>
      <c r="BT28" s="47">
        <f>BT25+BT26+BT27</f>
      </c>
      <c r="BU28" s="47">
        <f>BU25+BU26+BU27</f>
      </c>
      <c r="BV28" s="47">
        <f>BV25+BV26+BV27</f>
      </c>
      <c r="BW28" s="47">
        <f>BW25+BW26+BW27</f>
      </c>
      <c r="BX28" s="47">
        <f>BX25+BX26+BX27</f>
      </c>
      <c r="BY28" s="47">
        <f>BY25+BY26+BY27</f>
      </c>
      <c r="BZ28" s="47">
        <f>BZ25+BZ26+BZ27</f>
      </c>
      <c r="CA28" s="47">
        <f>CA25+CA26+CA27</f>
      </c>
      <c r="CB28" s="47">
        <f>CB25+CB26+CB27</f>
      </c>
      <c r="CC28" s="47">
        <f>CC25+CC26+CC27</f>
      </c>
      <c r="CD28" s="47">
        <f>CD25+CD26+CD27</f>
      </c>
      <c r="CE28" s="47">
        <f>CE25+CE26+CE27</f>
      </c>
      <c r="CF28" s="47">
        <f>CF25+CF26+CF27</f>
      </c>
      <c r="CG28" s="47">
        <f>CG25+CG26+CG27</f>
      </c>
      <c r="CH28" s="47">
        <f>CH25+CH26+CH27</f>
      </c>
    </row>
  </sheetData>
  <mergeCells count="4">
    <mergeCell ref="A2:B2"/>
    <mergeCell ref="A7:B7"/>
    <mergeCell ref="A15:B15"/>
    <mergeCell ref="A24:B24"/>
  </mergeCells>
  <pageMargins left="0.7" right="0.7" top="0.75" bottom="0.75" header="0.3" footer="0.3"/>
  <pageSetup orientation="portrait" horizontalDpi="4294967295" verticalDpi="4294967295" scale="100" fitToWidth="1" fitToHeigh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E52"/>
  <sheetViews>
    <sheetView workbookViewId="0" showGridLines="0"/>
  </sheetViews>
  <sheetFormatPr defaultRowHeight="15" outlineLevelRow="0" outlineLevelCol="0" x14ac:dyDescent="55"/>
  <cols>
    <col min="1" max="1" width="25" customWidth="1"/>
    <col min="2" max="2" width="40" customWidth="1"/>
    <col min="3" max="3" width="20" customWidth="1"/>
    <col min="4" max="4" width="12" customWidth="1"/>
    <col min="5" max="5" width="35" customWidth="1"/>
  </cols>
  <sheetData>
    <row r="1" ht="28" customHeight="1" spans="1:5" s="41" customFormat="1" x14ac:dyDescent="0.25">
      <c r="A1" s="41" t="s">
        <v>436</v>
      </c>
      <c r="B1" s="41" t="s">
        <v>437</v>
      </c>
      <c r="C1" s="41" t="s">
        <v>438</v>
      </c>
      <c r="D1" s="41" t="s">
        <v>439</v>
      </c>
      <c r="E1" s="41" t="s">
        <v>440</v>
      </c>
    </row>
    <row r="2" spans="1:5" s="42" customFormat="1" x14ac:dyDescent="0.25">
      <c r="A2" s="42" t="s">
        <v>441</v>
      </c>
      <c r="B2" s="42"/>
      <c r="C2" s="42"/>
      <c r="D2" s="42"/>
      <c r="E2" s="42"/>
    </row>
    <row r="3" spans="1:5" x14ac:dyDescent="0.25">
      <c r="A3" t="s">
        <v>442</v>
      </c>
      <c r="B3" t="s">
        <v>443</v>
      </c>
      <c r="C3" s="68">
        <v>0.03</v>
      </c>
      <c r="D3" t="s">
        <v>444</v>
      </c>
      <c r="E3" t="s">
        <v>85</v>
      </c>
    </row>
    <row r="4" spans="1:5" s="44" customFormat="1" x14ac:dyDescent="0.25">
      <c r="A4" s="44" t="s">
        <v>442</v>
      </c>
      <c r="B4" s="44" t="s">
        <v>445</v>
      </c>
      <c r="C4" s="66">
        <v>0.02</v>
      </c>
      <c r="D4" s="44" t="s">
        <v>444</v>
      </c>
      <c r="E4" s="44" t="s">
        <v>85</v>
      </c>
    </row>
    <row r="5" spans="1:5" x14ac:dyDescent="0.25">
      <c r="A5" t="s">
        <v>442</v>
      </c>
      <c r="B5" t="s">
        <v>446</v>
      </c>
      <c r="C5" s="68">
        <v>0</v>
      </c>
      <c r="D5" t="s">
        <v>444</v>
      </c>
      <c r="E5" t="s">
        <v>85</v>
      </c>
    </row>
    <row r="6" spans="1:5" s="44" customFormat="1" x14ac:dyDescent="0.25">
      <c r="A6" s="44" t="s">
        <v>442</v>
      </c>
      <c r="B6" s="44" t="s">
        <v>447</v>
      </c>
      <c r="C6" s="66">
        <v>0.05</v>
      </c>
      <c r="D6" s="44" t="s">
        <v>444</v>
      </c>
      <c r="E6" s="44" t="s">
        <v>448</v>
      </c>
    </row>
    <row r="7" spans="1:5" x14ac:dyDescent="0.25">
      <c r="A7" t="s">
        <v>442</v>
      </c>
      <c r="B7" t="s">
        <v>449</v>
      </c>
      <c r="C7" s="43">
        <v>84</v>
      </c>
      <c r="D7" t="s">
        <v>450</v>
      </c>
      <c r="E7" t="s">
        <v>85</v>
      </c>
    </row>
    <row r="8" spans="1:5" s="44" customFormat="1" x14ac:dyDescent="0.25">
      <c r="A8" s="44" t="s">
        <v>442</v>
      </c>
      <c r="B8" s="44" t="s">
        <v>451</v>
      </c>
      <c r="C8" s="45">
        <v>0</v>
      </c>
      <c r="D8" s="44" t="s">
        <v>44</v>
      </c>
      <c r="E8" s="44" t="s">
        <v>85</v>
      </c>
    </row>
    <row r="9" spans="1:5" s="42" customFormat="1" x14ac:dyDescent="0.25">
      <c r="A9" s="42" t="s">
        <v>452</v>
      </c>
      <c r="B9" s="42"/>
      <c r="C9" s="42"/>
      <c r="D9" s="42"/>
      <c r="E9" s="42"/>
    </row>
    <row r="10" spans="1:5" s="44" customFormat="1" x14ac:dyDescent="0.25">
      <c r="A10" s="44" t="s">
        <v>453</v>
      </c>
      <c r="B10" s="44" t="s">
        <v>454</v>
      </c>
      <c r="C10" s="66">
        <v>0.65</v>
      </c>
      <c r="D10" s="44" t="s">
        <v>444</v>
      </c>
      <c r="E10" s="44" t="s">
        <v>85</v>
      </c>
    </row>
    <row r="11" spans="1:5" x14ac:dyDescent="0.25">
      <c r="A11" t="s">
        <v>453</v>
      </c>
      <c r="B11" t="s">
        <v>455</v>
      </c>
      <c r="C11" s="68">
        <v>0.075</v>
      </c>
      <c r="D11" t="s">
        <v>444</v>
      </c>
      <c r="E11" t="s">
        <v>85</v>
      </c>
    </row>
    <row r="12" spans="1:5" s="44" customFormat="1" x14ac:dyDescent="0.25">
      <c r="A12" s="44" t="s">
        <v>453</v>
      </c>
      <c r="B12" s="44" t="s">
        <v>456</v>
      </c>
      <c r="C12" s="44" t="s">
        <v>457</v>
      </c>
      <c r="D12" s="44" t="s">
        <v>85</v>
      </c>
      <c r="E12" s="44" t="s">
        <v>85</v>
      </c>
    </row>
    <row r="13" spans="1:5" x14ac:dyDescent="0.25">
      <c r="A13" t="s">
        <v>453</v>
      </c>
      <c r="B13" t="s">
        <v>458</v>
      </c>
      <c r="C13" t="s">
        <v>459</v>
      </c>
      <c r="D13" t="s">
        <v>85</v>
      </c>
      <c r="E13" t="s">
        <v>85</v>
      </c>
    </row>
    <row r="14" spans="1:5" s="42" customFormat="1" x14ac:dyDescent="0.25">
      <c r="A14" s="42" t="s">
        <v>460</v>
      </c>
      <c r="B14" s="42"/>
      <c r="C14" s="42"/>
      <c r="D14" s="42"/>
      <c r="E14" s="42"/>
    </row>
    <row r="15" spans="1:5" x14ac:dyDescent="0.25">
      <c r="A15" t="s">
        <v>461</v>
      </c>
      <c r="B15" t="s">
        <v>455</v>
      </c>
      <c r="C15" s="68">
        <v>0.0725</v>
      </c>
      <c r="D15" t="s">
        <v>444</v>
      </c>
      <c r="E15" t="s">
        <v>85</v>
      </c>
    </row>
    <row r="16" spans="1:5" s="44" customFormat="1" x14ac:dyDescent="0.25">
      <c r="A16" s="44" t="s">
        <v>461</v>
      </c>
      <c r="B16" s="44" t="s">
        <v>462</v>
      </c>
      <c r="C16" s="45">
        <v>0</v>
      </c>
      <c r="D16" s="44" t="s">
        <v>463</v>
      </c>
      <c r="E16" s="44" t="s">
        <v>85</v>
      </c>
    </row>
    <row r="17" spans="1:5" x14ac:dyDescent="0.25">
      <c r="A17" t="s">
        <v>461</v>
      </c>
      <c r="B17" t="s">
        <v>464</v>
      </c>
      <c r="C17" s="68">
        <v>0</v>
      </c>
      <c r="D17" t="s">
        <v>444</v>
      </c>
      <c r="E17" t="s">
        <v>85</v>
      </c>
    </row>
    <row r="18" spans="1:5" s="44" customFormat="1" x14ac:dyDescent="0.25">
      <c r="A18" s="44" t="s">
        <v>461</v>
      </c>
      <c r="B18" s="44" t="s">
        <v>465</v>
      </c>
      <c r="C18" s="66">
        <v>0.055</v>
      </c>
      <c r="D18" s="44" t="s">
        <v>444</v>
      </c>
      <c r="E18" s="44" t="s">
        <v>85</v>
      </c>
    </row>
    <row r="19" spans="1:5" x14ac:dyDescent="0.25">
      <c r="A19" t="s">
        <v>461</v>
      </c>
      <c r="B19" t="s">
        <v>466</v>
      </c>
      <c r="C19" s="43">
        <v>0</v>
      </c>
      <c r="D19" t="s">
        <v>450</v>
      </c>
      <c r="E19" t="s">
        <v>467</v>
      </c>
    </row>
    <row r="20" spans="1:5" s="42" customFormat="1" x14ac:dyDescent="0.25">
      <c r="A20" s="42" t="s">
        <v>468</v>
      </c>
      <c r="B20" s="42"/>
      <c r="C20" s="42"/>
      <c r="D20" s="42"/>
      <c r="E20" s="42"/>
    </row>
    <row r="21" spans="1:5" x14ac:dyDescent="0.25">
      <c r="A21" t="s">
        <v>469</v>
      </c>
      <c r="B21" t="s">
        <v>470</v>
      </c>
      <c r="C21" t="s">
        <v>471</v>
      </c>
      <c r="D21" t="s">
        <v>85</v>
      </c>
      <c r="E21" t="s">
        <v>85</v>
      </c>
    </row>
    <row r="22" spans="1:5" s="44" customFormat="1" x14ac:dyDescent="0.25">
      <c r="A22" s="44" t="s">
        <v>469</v>
      </c>
      <c r="B22" s="44" t="s">
        <v>472</v>
      </c>
      <c r="C22" s="44" t="s">
        <v>473</v>
      </c>
      <c r="D22" s="44" t="s">
        <v>85</v>
      </c>
      <c r="E22" s="44" t="s">
        <v>85</v>
      </c>
    </row>
    <row r="23" spans="1:5" x14ac:dyDescent="0.25">
      <c r="A23" t="s">
        <v>469</v>
      </c>
      <c r="B23" t="s">
        <v>474</v>
      </c>
      <c r="C23" t="s">
        <v>475</v>
      </c>
      <c r="D23" t="s">
        <v>85</v>
      </c>
      <c r="E23" t="s">
        <v>85</v>
      </c>
    </row>
    <row r="24" spans="1:5" s="44" customFormat="1" x14ac:dyDescent="0.25">
      <c r="A24" s="44" t="s">
        <v>469</v>
      </c>
      <c r="B24" s="44" t="s">
        <v>476</v>
      </c>
      <c r="C24" s="66">
        <v>0.1</v>
      </c>
      <c r="D24" s="44" t="s">
        <v>444</v>
      </c>
      <c r="E24" s="44" t="s">
        <v>85</v>
      </c>
    </row>
    <row r="25" spans="1:5" s="42" customFormat="1" x14ac:dyDescent="0.25">
      <c r="A25" s="42" t="s">
        <v>477</v>
      </c>
      <c r="B25" s="42"/>
      <c r="C25" s="42"/>
      <c r="D25" s="42"/>
      <c r="E25" s="42"/>
    </row>
    <row r="26" spans="1:5" s="44" customFormat="1" x14ac:dyDescent="0.25">
      <c r="A26" s="44" t="s">
        <v>478</v>
      </c>
      <c r="B26" s="44" t="s">
        <v>18</v>
      </c>
      <c r="C26" s="45">
        <v>7</v>
      </c>
      <c r="D26" s="44" t="s">
        <v>463</v>
      </c>
      <c r="E26" s="44" t="s">
        <v>85</v>
      </c>
    </row>
    <row r="27" spans="1:5" x14ac:dyDescent="0.25">
      <c r="A27" t="s">
        <v>478</v>
      </c>
      <c r="B27" t="s">
        <v>20</v>
      </c>
      <c r="C27" s="68">
        <v>0.0525</v>
      </c>
      <c r="D27" t="s">
        <v>444</v>
      </c>
      <c r="E27" t="s">
        <v>85</v>
      </c>
    </row>
    <row r="28" spans="1:5" s="44" customFormat="1" x14ac:dyDescent="0.25">
      <c r="A28" s="44" t="s">
        <v>478</v>
      </c>
      <c r="B28" s="44" t="s">
        <v>479</v>
      </c>
      <c r="C28" s="66">
        <v>0.02</v>
      </c>
      <c r="D28" s="44" t="s">
        <v>444</v>
      </c>
      <c r="E28" s="44" t="s">
        <v>85</v>
      </c>
    </row>
    <row r="29" spans="1:5" s="42" customFormat="1" x14ac:dyDescent="0.25">
      <c r="A29" s="42" t="s">
        <v>480</v>
      </c>
      <c r="B29" s="42"/>
      <c r="C29" s="42"/>
      <c r="D29" s="42"/>
      <c r="E29" s="42"/>
    </row>
    <row r="30" spans="1:5" s="44" customFormat="1" x14ac:dyDescent="0.25">
      <c r="A30" s="44" t="s">
        <v>481</v>
      </c>
      <c r="B30" s="44" t="s">
        <v>256</v>
      </c>
      <c r="C30" s="45">
        <v>7800000</v>
      </c>
      <c r="D30" s="44" t="s">
        <v>482</v>
      </c>
      <c r="E30" s="44" t="s">
        <v>483</v>
      </c>
    </row>
    <row r="31" spans="1:5" x14ac:dyDescent="0.25">
      <c r="A31" t="s">
        <v>481</v>
      </c>
      <c r="B31" t="s">
        <v>257</v>
      </c>
      <c r="C31" s="43">
        <v>0</v>
      </c>
      <c r="D31" t="s">
        <v>482</v>
      </c>
      <c r="E31" t="s">
        <v>483</v>
      </c>
    </row>
    <row r="32" spans="1:5" s="44" customFormat="1" x14ac:dyDescent="0.25">
      <c r="A32" s="44" t="s">
        <v>481</v>
      </c>
      <c r="B32" s="44" t="s">
        <v>258</v>
      </c>
      <c r="C32" s="45">
        <v>156700</v>
      </c>
      <c r="D32" s="44" t="s">
        <v>482</v>
      </c>
      <c r="E32" s="44" t="s">
        <v>483</v>
      </c>
    </row>
    <row r="33" spans="1:5" x14ac:dyDescent="0.25">
      <c r="A33" t="s">
        <v>481</v>
      </c>
      <c r="B33" t="s">
        <v>259</v>
      </c>
      <c r="C33" s="43">
        <v>35000</v>
      </c>
      <c r="D33" t="s">
        <v>482</v>
      </c>
      <c r="E33" t="s">
        <v>483</v>
      </c>
    </row>
    <row r="34" spans="1:5" s="44" customFormat="1" x14ac:dyDescent="0.25">
      <c r="A34" s="44" t="s">
        <v>481</v>
      </c>
      <c r="B34" s="44" t="s">
        <v>260</v>
      </c>
      <c r="C34" s="45">
        <v>78350</v>
      </c>
      <c r="D34" s="44" t="s">
        <v>482</v>
      </c>
      <c r="E34" s="44" t="s">
        <v>483</v>
      </c>
    </row>
    <row r="35" spans="1:5" x14ac:dyDescent="0.25">
      <c r="A35" t="s">
        <v>481</v>
      </c>
      <c r="B35" t="s">
        <v>261</v>
      </c>
      <c r="C35" s="43">
        <v>0</v>
      </c>
      <c r="D35" t="s">
        <v>482</v>
      </c>
      <c r="E35" t="s">
        <v>483</v>
      </c>
    </row>
    <row r="36" spans="1:5" s="42" customFormat="1" x14ac:dyDescent="0.25">
      <c r="A36" s="42" t="s">
        <v>484</v>
      </c>
      <c r="B36" s="42"/>
      <c r="C36" s="42"/>
      <c r="D36" s="42"/>
      <c r="E36" s="42"/>
    </row>
    <row r="37" spans="1:5" x14ac:dyDescent="0.25">
      <c r="A37" t="s">
        <v>266</v>
      </c>
      <c r="B37" t="s">
        <v>485</v>
      </c>
      <c r="C37" s="43">
        <v>1</v>
      </c>
      <c r="D37" t="s">
        <v>44</v>
      </c>
      <c r="E37" t="s">
        <v>85</v>
      </c>
    </row>
    <row r="38" spans="1:5" s="44" customFormat="1" x14ac:dyDescent="0.25">
      <c r="A38" s="44" t="s">
        <v>266</v>
      </c>
      <c r="B38" s="44" t="s">
        <v>486</v>
      </c>
      <c r="C38" s="45">
        <v>0</v>
      </c>
      <c r="D38" s="44" t="s">
        <v>450</v>
      </c>
      <c r="E38" s="44" t="s">
        <v>85</v>
      </c>
    </row>
    <row r="39" spans="1:5" x14ac:dyDescent="0.25">
      <c r="A39" t="s">
        <v>266</v>
      </c>
      <c r="B39" t="s">
        <v>487</v>
      </c>
      <c r="C39" s="43">
        <v>42000</v>
      </c>
      <c r="D39" t="s">
        <v>488</v>
      </c>
      <c r="E39" t="s">
        <v>85</v>
      </c>
    </row>
    <row r="40" spans="1:5" s="44" customFormat="1" x14ac:dyDescent="0.25">
      <c r="A40" s="44" t="s">
        <v>266</v>
      </c>
      <c r="B40" s="44" t="s">
        <v>489</v>
      </c>
      <c r="C40" s="44" t="s">
        <v>490</v>
      </c>
      <c r="D40" s="44" t="s">
        <v>85</v>
      </c>
      <c r="E40" s="44" t="s">
        <v>85</v>
      </c>
    </row>
    <row r="41" spans="1:5" x14ac:dyDescent="0.25">
      <c r="A41" t="s">
        <v>266</v>
      </c>
      <c r="B41" t="s">
        <v>491</v>
      </c>
      <c r="C41" s="43">
        <v>10</v>
      </c>
      <c r="D41" t="s">
        <v>303</v>
      </c>
      <c r="E41" t="s">
        <v>85</v>
      </c>
    </row>
    <row r="42" spans="1:5" s="44" customFormat="1" x14ac:dyDescent="0.25">
      <c r="A42" s="44" t="s">
        <v>266</v>
      </c>
      <c r="B42" s="44" t="s">
        <v>492</v>
      </c>
      <c r="C42" s="45">
        <v>520</v>
      </c>
      <c r="D42" s="44" t="s">
        <v>493</v>
      </c>
      <c r="E42" s="44" t="s">
        <v>85</v>
      </c>
    </row>
    <row r="43" spans="1:5" x14ac:dyDescent="0.25">
      <c r="A43" t="s">
        <v>266</v>
      </c>
      <c r="B43" t="s">
        <v>494</v>
      </c>
      <c r="C43" s="43">
        <v>0</v>
      </c>
      <c r="D43" t="s">
        <v>495</v>
      </c>
      <c r="E43" t="s">
        <v>85</v>
      </c>
    </row>
    <row r="44" spans="1:5" s="44" customFormat="1" x14ac:dyDescent="0.25">
      <c r="A44" s="44" t="s">
        <v>266</v>
      </c>
      <c r="B44" s="44" t="s">
        <v>496</v>
      </c>
      <c r="C44" s="45">
        <v>900</v>
      </c>
      <c r="D44" s="44" t="s">
        <v>495</v>
      </c>
      <c r="E44" s="44" t="s">
        <v>85</v>
      </c>
    </row>
    <row r="45" spans="1:5" x14ac:dyDescent="0.25">
      <c r="A45" t="s">
        <v>266</v>
      </c>
      <c r="B45" t="s">
        <v>497</v>
      </c>
      <c r="C45" s="43">
        <v>24</v>
      </c>
      <c r="D45" t="s">
        <v>303</v>
      </c>
      <c r="E45" t="s">
        <v>85</v>
      </c>
    </row>
    <row r="46" spans="1:5" s="44" customFormat="1" x14ac:dyDescent="0.25">
      <c r="A46" s="44" t="s">
        <v>266</v>
      </c>
      <c r="B46" s="44" t="s">
        <v>498</v>
      </c>
      <c r="C46" s="45">
        <v>720</v>
      </c>
      <c r="D46" s="44" t="s">
        <v>493</v>
      </c>
      <c r="E46" s="44" t="s">
        <v>85</v>
      </c>
    </row>
    <row r="47" spans="1:5" x14ac:dyDescent="0.25">
      <c r="A47" t="s">
        <v>266</v>
      </c>
      <c r="B47" t="s">
        <v>499</v>
      </c>
      <c r="C47" s="43">
        <v>0</v>
      </c>
      <c r="D47" t="s">
        <v>495</v>
      </c>
      <c r="E47" t="s">
        <v>85</v>
      </c>
    </row>
    <row r="48" spans="1:5" s="44" customFormat="1" x14ac:dyDescent="0.25">
      <c r="A48" s="44" t="s">
        <v>266</v>
      </c>
      <c r="B48" s="44" t="s">
        <v>500</v>
      </c>
      <c r="C48" s="45">
        <v>1200</v>
      </c>
      <c r="D48" s="44" t="s">
        <v>495</v>
      </c>
      <c r="E48" s="44" t="s">
        <v>85</v>
      </c>
    </row>
    <row r="49" spans="1:5" x14ac:dyDescent="0.25">
      <c r="A49" t="s">
        <v>266</v>
      </c>
      <c r="B49" t="s">
        <v>501</v>
      </c>
      <c r="C49" s="43">
        <v>14</v>
      </c>
      <c r="D49" t="s">
        <v>303</v>
      </c>
      <c r="E49" t="s">
        <v>85</v>
      </c>
    </row>
    <row r="50" spans="1:5" s="44" customFormat="1" x14ac:dyDescent="0.25">
      <c r="A50" s="44" t="s">
        <v>266</v>
      </c>
      <c r="B50" s="44" t="s">
        <v>502</v>
      </c>
      <c r="C50" s="45">
        <v>950</v>
      </c>
      <c r="D50" s="44" t="s">
        <v>493</v>
      </c>
      <c r="E50" s="44" t="s">
        <v>85</v>
      </c>
    </row>
    <row r="51" spans="1:5" x14ac:dyDescent="0.25">
      <c r="A51" t="s">
        <v>266</v>
      </c>
      <c r="B51" t="s">
        <v>503</v>
      </c>
      <c r="C51" s="43">
        <v>0</v>
      </c>
      <c r="D51" t="s">
        <v>495</v>
      </c>
      <c r="E51" t="s">
        <v>85</v>
      </c>
    </row>
    <row r="52" spans="1:5" s="44" customFormat="1" x14ac:dyDescent="0.25">
      <c r="A52" s="44" t="s">
        <v>266</v>
      </c>
      <c r="B52" s="44" t="s">
        <v>504</v>
      </c>
      <c r="C52" s="45">
        <v>1600</v>
      </c>
      <c r="D52" s="44" t="s">
        <v>495</v>
      </c>
      <c r="E52" s="44" t="s">
        <v>85</v>
      </c>
    </row>
  </sheetData>
  <mergeCells count="7">
    <mergeCell ref="A2:E2"/>
    <mergeCell ref="A9:E9"/>
    <mergeCell ref="A14:E14"/>
    <mergeCell ref="A20:E20"/>
    <mergeCell ref="A25:E25"/>
    <mergeCell ref="A29:E29"/>
    <mergeCell ref="A36:E36"/>
  </mergeCells>
  <pageMargins left="0.7" right="0.7" top="0.75" bottom="0.75" header="0.3" footer="0.3"/>
  <pageSetup orientation="portrait" horizontalDpi="4294967295" verticalDpi="4294967295" scale="100" fitToWidth="1" fitToHeigh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H30"/>
  <sheetViews>
    <sheetView workbookViewId="0" showGridLines="0">
      <pane xSplit="2" ySplit="1" topLeftCell="C2" activePane="bottomRight" state="frozen"/>
      <selection pane="bottomRight"/>
    </sheetView>
  </sheetViews>
  <sheetFormatPr defaultRowHeight="15" outlineLevelRow="0" outlineLevelCol="0" x14ac:dyDescent="55"/>
  <cols>
    <col min="1" max="1" width="40" customWidth="1"/>
    <col min="2" max="86" width="10" customWidth="1"/>
  </cols>
  <sheetData>
    <row r="1" ht="28" customHeight="1" spans="1:86" s="41" customFormat="1" x14ac:dyDescent="0.25">
      <c r="A1" s="41" t="s">
        <v>265</v>
      </c>
      <c r="B1" s="41" t="s">
        <v>505</v>
      </c>
      <c r="C1" s="41" t="s">
        <v>156</v>
      </c>
      <c r="D1" s="41" t="s">
        <v>157</v>
      </c>
      <c r="E1" s="41" t="s">
        <v>158</v>
      </c>
      <c r="F1" s="41" t="s">
        <v>159</v>
      </c>
      <c r="G1" s="41" t="s">
        <v>160</v>
      </c>
      <c r="H1" s="41" t="s">
        <v>161</v>
      </c>
      <c r="I1" s="41" t="s">
        <v>162</v>
      </c>
      <c r="J1" s="41" t="s">
        <v>163</v>
      </c>
      <c r="K1" s="41" t="s">
        <v>164</v>
      </c>
      <c r="L1" s="41" t="s">
        <v>165</v>
      </c>
      <c r="M1" s="41" t="s">
        <v>166</v>
      </c>
      <c r="N1" s="41" t="s">
        <v>167</v>
      </c>
      <c r="O1" s="41" t="s">
        <v>168</v>
      </c>
      <c r="P1" s="41" t="s">
        <v>169</v>
      </c>
      <c r="Q1" s="41" t="s">
        <v>170</v>
      </c>
      <c r="R1" s="41" t="s">
        <v>171</v>
      </c>
      <c r="S1" s="41" t="s">
        <v>172</v>
      </c>
      <c r="T1" s="41" t="s">
        <v>173</v>
      </c>
      <c r="U1" s="41" t="s">
        <v>174</v>
      </c>
      <c r="V1" s="41" t="s">
        <v>175</v>
      </c>
      <c r="W1" s="41" t="s">
        <v>176</v>
      </c>
      <c r="X1" s="41" t="s">
        <v>177</v>
      </c>
      <c r="Y1" s="41" t="s">
        <v>178</v>
      </c>
      <c r="Z1" s="41" t="s">
        <v>179</v>
      </c>
      <c r="AA1" s="41" t="s">
        <v>180</v>
      </c>
      <c r="AB1" s="41" t="s">
        <v>181</v>
      </c>
      <c r="AC1" s="41" t="s">
        <v>182</v>
      </c>
      <c r="AD1" s="41" t="s">
        <v>183</v>
      </c>
      <c r="AE1" s="41" t="s">
        <v>184</v>
      </c>
      <c r="AF1" s="41" t="s">
        <v>185</v>
      </c>
      <c r="AG1" s="41" t="s">
        <v>186</v>
      </c>
      <c r="AH1" s="41" t="s">
        <v>187</v>
      </c>
      <c r="AI1" s="41" t="s">
        <v>188</v>
      </c>
      <c r="AJ1" s="41" t="s">
        <v>189</v>
      </c>
      <c r="AK1" s="41" t="s">
        <v>190</v>
      </c>
      <c r="AL1" s="41" t="s">
        <v>191</v>
      </c>
      <c r="AM1" s="41" t="s">
        <v>192</v>
      </c>
      <c r="AN1" s="41" t="s">
        <v>193</v>
      </c>
      <c r="AO1" s="41" t="s">
        <v>194</v>
      </c>
      <c r="AP1" s="41" t="s">
        <v>195</v>
      </c>
      <c r="AQ1" s="41" t="s">
        <v>196</v>
      </c>
      <c r="AR1" s="41" t="s">
        <v>197</v>
      </c>
      <c r="AS1" s="41" t="s">
        <v>198</v>
      </c>
      <c r="AT1" s="41" t="s">
        <v>199</v>
      </c>
      <c r="AU1" s="41" t="s">
        <v>200</v>
      </c>
      <c r="AV1" s="41" t="s">
        <v>201</v>
      </c>
      <c r="AW1" s="41" t="s">
        <v>202</v>
      </c>
      <c r="AX1" s="41" t="s">
        <v>203</v>
      </c>
      <c r="AY1" s="41" t="s">
        <v>204</v>
      </c>
      <c r="AZ1" s="41" t="s">
        <v>205</v>
      </c>
      <c r="BA1" s="41" t="s">
        <v>206</v>
      </c>
      <c r="BB1" s="41" t="s">
        <v>207</v>
      </c>
      <c r="BC1" s="41" t="s">
        <v>208</v>
      </c>
      <c r="BD1" s="41" t="s">
        <v>209</v>
      </c>
      <c r="BE1" s="41" t="s">
        <v>210</v>
      </c>
      <c r="BF1" s="41" t="s">
        <v>211</v>
      </c>
      <c r="BG1" s="41" t="s">
        <v>212</v>
      </c>
      <c r="BH1" s="41" t="s">
        <v>213</v>
      </c>
      <c r="BI1" s="41" t="s">
        <v>214</v>
      </c>
      <c r="BJ1" s="41" t="s">
        <v>215</v>
      </c>
      <c r="BK1" s="41" t="s">
        <v>216</v>
      </c>
      <c r="BL1" s="41" t="s">
        <v>217</v>
      </c>
      <c r="BM1" s="41" t="s">
        <v>218</v>
      </c>
      <c r="BN1" s="41" t="s">
        <v>219</v>
      </c>
      <c r="BO1" s="41" t="s">
        <v>220</v>
      </c>
      <c r="BP1" s="41" t="s">
        <v>221</v>
      </c>
      <c r="BQ1" s="41" t="s">
        <v>222</v>
      </c>
      <c r="BR1" s="41" t="s">
        <v>223</v>
      </c>
      <c r="BS1" s="41" t="s">
        <v>224</v>
      </c>
      <c r="BT1" s="41" t="s">
        <v>225</v>
      </c>
      <c r="BU1" s="41" t="s">
        <v>226</v>
      </c>
      <c r="BV1" s="41" t="s">
        <v>227</v>
      </c>
      <c r="BW1" s="41" t="s">
        <v>228</v>
      </c>
      <c r="BX1" s="41" t="s">
        <v>229</v>
      </c>
      <c r="BY1" s="41" t="s">
        <v>230</v>
      </c>
      <c r="BZ1" s="41" t="s">
        <v>231</v>
      </c>
      <c r="CA1" s="41" t="s">
        <v>232</v>
      </c>
      <c r="CB1" s="41" t="s">
        <v>233</v>
      </c>
      <c r="CC1" s="41" t="s">
        <v>234</v>
      </c>
      <c r="CD1" s="41" t="s">
        <v>235</v>
      </c>
      <c r="CE1" s="41" t="s">
        <v>236</v>
      </c>
      <c r="CF1" s="41" t="s">
        <v>237</v>
      </c>
      <c r="CG1" s="41" t="s">
        <v>238</v>
      </c>
      <c r="CH1" s="41" t="s">
        <v>239</v>
      </c>
    </row>
    <row r="2" spans="1:86" s="44" customFormat="1" x14ac:dyDescent="0.25">
      <c r="A2" s="44" t="s">
        <v>506</v>
      </c>
      <c r="B2" s="44">
        <v>1</v>
      </c>
      <c r="C2" s="66">
        <v>1</v>
      </c>
      <c r="D2" s="66">
        <v>0</v>
      </c>
      <c r="E2" s="66">
        <v>0</v>
      </c>
      <c r="F2" s="66">
        <v>0</v>
      </c>
      <c r="G2" s="66">
        <v>0</v>
      </c>
      <c r="H2" s="66">
        <v>0</v>
      </c>
      <c r="I2" s="66">
        <v>0</v>
      </c>
      <c r="J2" s="66">
        <v>0</v>
      </c>
      <c r="K2" s="66">
        <v>0</v>
      </c>
      <c r="L2" s="66">
        <v>0</v>
      </c>
      <c r="M2" s="66">
        <v>0</v>
      </c>
      <c r="N2" s="66">
        <v>0</v>
      </c>
      <c r="O2" s="66">
        <v>0</v>
      </c>
      <c r="P2" s="66">
        <v>0</v>
      </c>
      <c r="Q2" s="66">
        <v>0</v>
      </c>
      <c r="R2" s="66">
        <v>0</v>
      </c>
      <c r="S2" s="66">
        <v>0</v>
      </c>
      <c r="T2" s="66">
        <v>0</v>
      </c>
      <c r="U2" s="66">
        <v>0</v>
      </c>
      <c r="V2" s="66">
        <v>0</v>
      </c>
      <c r="W2" s="66">
        <v>0</v>
      </c>
      <c r="X2" s="66">
        <v>0</v>
      </c>
      <c r="Y2" s="66">
        <v>0</v>
      </c>
      <c r="Z2" s="66">
        <v>0</v>
      </c>
      <c r="AA2" s="66">
        <v>0</v>
      </c>
      <c r="AB2" s="66">
        <v>0</v>
      </c>
      <c r="AC2" s="66">
        <v>0</v>
      </c>
      <c r="AD2" s="66">
        <v>0</v>
      </c>
      <c r="AE2" s="66">
        <v>0</v>
      </c>
      <c r="AF2" s="66">
        <v>0</v>
      </c>
      <c r="AG2" s="66">
        <v>0</v>
      </c>
      <c r="AH2" s="66">
        <v>0</v>
      </c>
      <c r="AI2" s="66">
        <v>0</v>
      </c>
      <c r="AJ2" s="66">
        <v>0</v>
      </c>
      <c r="AK2" s="66">
        <v>0</v>
      </c>
      <c r="AL2" s="66">
        <v>0</v>
      </c>
      <c r="AM2" s="66">
        <v>0</v>
      </c>
      <c r="AN2" s="66">
        <v>0</v>
      </c>
      <c r="AO2" s="66">
        <v>0</v>
      </c>
      <c r="AP2" s="66">
        <v>0</v>
      </c>
      <c r="AQ2" s="66">
        <v>0</v>
      </c>
      <c r="AR2" s="66">
        <v>0</v>
      </c>
      <c r="AS2" s="66">
        <v>0</v>
      </c>
      <c r="AT2" s="66">
        <v>0</v>
      </c>
      <c r="AU2" s="66">
        <v>0</v>
      </c>
      <c r="AV2" s="66">
        <v>0</v>
      </c>
      <c r="AW2" s="66">
        <v>0</v>
      </c>
      <c r="AX2" s="66">
        <v>0</v>
      </c>
      <c r="AY2" s="66">
        <v>0</v>
      </c>
      <c r="AZ2" s="66">
        <v>0</v>
      </c>
      <c r="BA2" s="66">
        <v>0</v>
      </c>
      <c r="BB2" s="66">
        <v>0</v>
      </c>
      <c r="BC2" s="66">
        <v>0</v>
      </c>
      <c r="BD2" s="66">
        <v>0</v>
      </c>
      <c r="BE2" s="66">
        <v>0</v>
      </c>
      <c r="BF2" s="66">
        <v>0</v>
      </c>
      <c r="BG2" s="66">
        <v>0</v>
      </c>
      <c r="BH2" s="66">
        <v>0</v>
      </c>
      <c r="BI2" s="66">
        <v>0</v>
      </c>
      <c r="BJ2" s="66">
        <v>0</v>
      </c>
      <c r="BK2" s="66">
        <v>0</v>
      </c>
      <c r="BL2" s="66">
        <v>0</v>
      </c>
      <c r="BM2" s="66">
        <v>0</v>
      </c>
      <c r="BN2" s="66">
        <v>0</v>
      </c>
      <c r="BO2" s="66">
        <v>0</v>
      </c>
      <c r="BP2" s="66">
        <v>0</v>
      </c>
      <c r="BQ2" s="66">
        <v>0</v>
      </c>
      <c r="BR2" s="66">
        <v>0</v>
      </c>
      <c r="BS2" s="66">
        <v>0</v>
      </c>
      <c r="BT2" s="66">
        <v>0</v>
      </c>
      <c r="BU2" s="66">
        <v>0</v>
      </c>
      <c r="BV2" s="66">
        <v>0</v>
      </c>
      <c r="BW2" s="66">
        <v>0</v>
      </c>
      <c r="BX2" s="66">
        <v>0</v>
      </c>
      <c r="BY2" s="66">
        <v>0</v>
      </c>
      <c r="BZ2" s="66">
        <v>0</v>
      </c>
      <c r="CA2" s="66">
        <v>0</v>
      </c>
      <c r="CB2" s="66">
        <v>0</v>
      </c>
      <c r="CC2" s="66">
        <v>0</v>
      </c>
      <c r="CD2" s="66">
        <v>0</v>
      </c>
      <c r="CE2" s="66">
        <v>0</v>
      </c>
      <c r="CF2" s="66">
        <v>0</v>
      </c>
      <c r="CG2" s="66">
        <v>0</v>
      </c>
      <c r="CH2" s="66">
        <v>0</v>
      </c>
    </row>
    <row r="3" spans="1:86" x14ac:dyDescent="0.25">
      <c r="A3" t="s">
        <v>507</v>
      </c>
      <c r="B3">
        <v>1</v>
      </c>
      <c r="C3" s="68">
        <v>1</v>
      </c>
      <c r="D3" s="68">
        <v>0</v>
      </c>
      <c r="E3" s="68">
        <v>0</v>
      </c>
      <c r="F3" s="68">
        <v>0</v>
      </c>
      <c r="G3" s="68">
        <v>0</v>
      </c>
      <c r="H3" s="68">
        <v>0</v>
      </c>
      <c r="I3" s="68">
        <v>0</v>
      </c>
      <c r="J3" s="68">
        <v>0</v>
      </c>
      <c r="K3" s="68">
        <v>0</v>
      </c>
      <c r="L3" s="68">
        <v>0</v>
      </c>
      <c r="M3" s="68">
        <v>0</v>
      </c>
      <c r="N3" s="68">
        <v>0</v>
      </c>
      <c r="O3" s="68">
        <v>0</v>
      </c>
      <c r="P3" s="68">
        <v>0</v>
      </c>
      <c r="Q3" s="68">
        <v>0</v>
      </c>
      <c r="R3" s="68">
        <v>0</v>
      </c>
      <c r="S3" s="68">
        <v>0</v>
      </c>
      <c r="T3" s="68">
        <v>0</v>
      </c>
      <c r="U3" s="68">
        <v>0</v>
      </c>
      <c r="V3" s="68">
        <v>0</v>
      </c>
      <c r="W3" s="68">
        <v>0</v>
      </c>
      <c r="X3" s="68">
        <v>0</v>
      </c>
      <c r="Y3" s="68">
        <v>0</v>
      </c>
      <c r="Z3" s="68">
        <v>0</v>
      </c>
      <c r="AA3" s="68">
        <v>0</v>
      </c>
      <c r="AB3" s="68">
        <v>0</v>
      </c>
      <c r="AC3" s="68">
        <v>0</v>
      </c>
      <c r="AD3" s="68">
        <v>0</v>
      </c>
      <c r="AE3" s="68">
        <v>0</v>
      </c>
      <c r="AF3" s="68">
        <v>0</v>
      </c>
      <c r="AG3" s="68">
        <v>0</v>
      </c>
      <c r="AH3" s="68">
        <v>0</v>
      </c>
      <c r="AI3" s="68">
        <v>0</v>
      </c>
      <c r="AJ3" s="68">
        <v>0</v>
      </c>
      <c r="AK3" s="68">
        <v>0</v>
      </c>
      <c r="AL3" s="68">
        <v>0</v>
      </c>
      <c r="AM3" s="68">
        <v>0</v>
      </c>
      <c r="AN3" s="68">
        <v>0</v>
      </c>
      <c r="AO3" s="68">
        <v>0</v>
      </c>
      <c r="AP3" s="68">
        <v>0</v>
      </c>
      <c r="AQ3" s="68">
        <v>0</v>
      </c>
      <c r="AR3" s="68">
        <v>0</v>
      </c>
      <c r="AS3" s="68">
        <v>0</v>
      </c>
      <c r="AT3" s="68">
        <v>0</v>
      </c>
      <c r="AU3" s="68">
        <v>0</v>
      </c>
      <c r="AV3" s="68">
        <v>0</v>
      </c>
      <c r="AW3" s="68">
        <v>0</v>
      </c>
      <c r="AX3" s="68">
        <v>0</v>
      </c>
      <c r="AY3" s="68">
        <v>0</v>
      </c>
      <c r="AZ3" s="68">
        <v>0</v>
      </c>
      <c r="BA3" s="68">
        <v>0</v>
      </c>
      <c r="BB3" s="68">
        <v>0</v>
      </c>
      <c r="BC3" s="68">
        <v>0</v>
      </c>
      <c r="BD3" s="68">
        <v>0</v>
      </c>
      <c r="BE3" s="68">
        <v>0</v>
      </c>
      <c r="BF3" s="68">
        <v>0</v>
      </c>
      <c r="BG3" s="68">
        <v>0</v>
      </c>
      <c r="BH3" s="68">
        <v>0</v>
      </c>
      <c r="BI3" s="68">
        <v>0</v>
      </c>
      <c r="BJ3" s="68">
        <v>0</v>
      </c>
      <c r="BK3" s="68">
        <v>0</v>
      </c>
      <c r="BL3" s="68">
        <v>0</v>
      </c>
      <c r="BM3" s="68">
        <v>0</v>
      </c>
      <c r="BN3" s="68">
        <v>0</v>
      </c>
      <c r="BO3" s="68">
        <v>0</v>
      </c>
      <c r="BP3" s="68">
        <v>0</v>
      </c>
      <c r="BQ3" s="68">
        <v>0</v>
      </c>
      <c r="BR3" s="68">
        <v>0</v>
      </c>
      <c r="BS3" s="68">
        <v>0</v>
      </c>
      <c r="BT3" s="68">
        <v>0</v>
      </c>
      <c r="BU3" s="68">
        <v>0</v>
      </c>
      <c r="BV3" s="68">
        <v>0</v>
      </c>
      <c r="BW3" s="68">
        <v>0</v>
      </c>
      <c r="BX3" s="68">
        <v>0</v>
      </c>
      <c r="BY3" s="68">
        <v>0</v>
      </c>
      <c r="BZ3" s="68">
        <v>0</v>
      </c>
      <c r="CA3" s="68">
        <v>0</v>
      </c>
      <c r="CB3" s="68">
        <v>0</v>
      </c>
      <c r="CC3" s="68">
        <v>0</v>
      </c>
      <c r="CD3" s="68">
        <v>0</v>
      </c>
      <c r="CE3" s="68">
        <v>0</v>
      </c>
      <c r="CF3" s="68">
        <v>0</v>
      </c>
      <c r="CG3" s="68">
        <v>0</v>
      </c>
      <c r="CH3" s="68">
        <v>0</v>
      </c>
    </row>
    <row r="4" spans="1:86" s="44" customFormat="1" x14ac:dyDescent="0.25">
      <c r="A4" s="44" t="s">
        <v>508</v>
      </c>
      <c r="B4" s="44">
        <v>1</v>
      </c>
      <c r="C4" s="66">
        <v>1</v>
      </c>
      <c r="D4" s="66">
        <v>0</v>
      </c>
      <c r="E4" s="66">
        <v>0</v>
      </c>
      <c r="F4" s="66">
        <v>0</v>
      </c>
      <c r="G4" s="66">
        <v>0</v>
      </c>
      <c r="H4" s="66">
        <v>0</v>
      </c>
      <c r="I4" s="66">
        <v>0</v>
      </c>
      <c r="J4" s="66">
        <v>0</v>
      </c>
      <c r="K4" s="66">
        <v>0</v>
      </c>
      <c r="L4" s="66">
        <v>0</v>
      </c>
      <c r="M4" s="66">
        <v>0</v>
      </c>
      <c r="N4" s="66">
        <v>0</v>
      </c>
      <c r="O4" s="66">
        <v>0</v>
      </c>
      <c r="P4" s="66">
        <v>0</v>
      </c>
      <c r="Q4" s="66">
        <v>0</v>
      </c>
      <c r="R4" s="66">
        <v>0</v>
      </c>
      <c r="S4" s="66">
        <v>0</v>
      </c>
      <c r="T4" s="66">
        <v>0</v>
      </c>
      <c r="U4" s="66">
        <v>0</v>
      </c>
      <c r="V4" s="66">
        <v>0</v>
      </c>
      <c r="W4" s="66">
        <v>0</v>
      </c>
      <c r="X4" s="66">
        <v>0</v>
      </c>
      <c r="Y4" s="66">
        <v>0</v>
      </c>
      <c r="Z4" s="66">
        <v>0</v>
      </c>
      <c r="AA4" s="66">
        <v>0</v>
      </c>
      <c r="AB4" s="66">
        <v>0</v>
      </c>
      <c r="AC4" s="66">
        <v>0</v>
      </c>
      <c r="AD4" s="66">
        <v>0</v>
      </c>
      <c r="AE4" s="66">
        <v>0</v>
      </c>
      <c r="AF4" s="66">
        <v>0</v>
      </c>
      <c r="AG4" s="66">
        <v>0</v>
      </c>
      <c r="AH4" s="66">
        <v>0</v>
      </c>
      <c r="AI4" s="66">
        <v>0</v>
      </c>
      <c r="AJ4" s="66">
        <v>0</v>
      </c>
      <c r="AK4" s="66">
        <v>0</v>
      </c>
      <c r="AL4" s="66">
        <v>0</v>
      </c>
      <c r="AM4" s="66">
        <v>0</v>
      </c>
      <c r="AN4" s="66">
        <v>0</v>
      </c>
      <c r="AO4" s="66">
        <v>0</v>
      </c>
      <c r="AP4" s="66">
        <v>0</v>
      </c>
      <c r="AQ4" s="66">
        <v>0</v>
      </c>
      <c r="AR4" s="66">
        <v>0</v>
      </c>
      <c r="AS4" s="66">
        <v>0</v>
      </c>
      <c r="AT4" s="66">
        <v>0</v>
      </c>
      <c r="AU4" s="66">
        <v>0</v>
      </c>
      <c r="AV4" s="66">
        <v>0</v>
      </c>
      <c r="AW4" s="66">
        <v>0</v>
      </c>
      <c r="AX4" s="66">
        <v>0</v>
      </c>
      <c r="AY4" s="66">
        <v>0</v>
      </c>
      <c r="AZ4" s="66">
        <v>0</v>
      </c>
      <c r="BA4" s="66">
        <v>0</v>
      </c>
      <c r="BB4" s="66">
        <v>0</v>
      </c>
      <c r="BC4" s="66">
        <v>0</v>
      </c>
      <c r="BD4" s="66">
        <v>0</v>
      </c>
      <c r="BE4" s="66">
        <v>0</v>
      </c>
      <c r="BF4" s="66">
        <v>0</v>
      </c>
      <c r="BG4" s="66">
        <v>0</v>
      </c>
      <c r="BH4" s="66">
        <v>0</v>
      </c>
      <c r="BI4" s="66">
        <v>0</v>
      </c>
      <c r="BJ4" s="66">
        <v>0</v>
      </c>
      <c r="BK4" s="66">
        <v>0</v>
      </c>
      <c r="BL4" s="66">
        <v>0</v>
      </c>
      <c r="BM4" s="66">
        <v>0</v>
      </c>
      <c r="BN4" s="66">
        <v>0</v>
      </c>
      <c r="BO4" s="66">
        <v>0</v>
      </c>
      <c r="BP4" s="66">
        <v>0</v>
      </c>
      <c r="BQ4" s="66">
        <v>0</v>
      </c>
      <c r="BR4" s="66">
        <v>0</v>
      </c>
      <c r="BS4" s="66">
        <v>0</v>
      </c>
      <c r="BT4" s="66">
        <v>0</v>
      </c>
      <c r="BU4" s="66">
        <v>0</v>
      </c>
      <c r="BV4" s="66">
        <v>0</v>
      </c>
      <c r="BW4" s="66">
        <v>0</v>
      </c>
      <c r="BX4" s="66">
        <v>0</v>
      </c>
      <c r="BY4" s="66">
        <v>0</v>
      </c>
      <c r="BZ4" s="66">
        <v>0</v>
      </c>
      <c r="CA4" s="66">
        <v>0</v>
      </c>
      <c r="CB4" s="66">
        <v>0</v>
      </c>
      <c r="CC4" s="66">
        <v>0</v>
      </c>
      <c r="CD4" s="66">
        <v>0</v>
      </c>
      <c r="CE4" s="66">
        <v>0</v>
      </c>
      <c r="CF4" s="66">
        <v>0</v>
      </c>
      <c r="CG4" s="66">
        <v>0</v>
      </c>
      <c r="CH4" s="66">
        <v>0</v>
      </c>
    </row>
    <row r="5" spans="1:86" x14ac:dyDescent="0.25">
      <c r="A5" t="s">
        <v>509</v>
      </c>
      <c r="B5">
        <v>1</v>
      </c>
      <c r="C5" s="68">
        <v>1</v>
      </c>
      <c r="D5" s="68">
        <v>0</v>
      </c>
      <c r="E5" s="68">
        <v>0</v>
      </c>
      <c r="F5" s="68">
        <v>0</v>
      </c>
      <c r="G5" s="68">
        <v>0</v>
      </c>
      <c r="H5" s="68">
        <v>0</v>
      </c>
      <c r="I5" s="68">
        <v>0</v>
      </c>
      <c r="J5" s="68">
        <v>0</v>
      </c>
      <c r="K5" s="68">
        <v>0</v>
      </c>
      <c r="L5" s="68">
        <v>0</v>
      </c>
      <c r="M5" s="68">
        <v>0</v>
      </c>
      <c r="N5" s="68">
        <v>0</v>
      </c>
      <c r="O5" s="68">
        <v>0</v>
      </c>
      <c r="P5" s="68">
        <v>0</v>
      </c>
      <c r="Q5" s="68">
        <v>0</v>
      </c>
      <c r="R5" s="68">
        <v>0</v>
      </c>
      <c r="S5" s="68">
        <v>0</v>
      </c>
      <c r="T5" s="68">
        <v>0</v>
      </c>
      <c r="U5" s="68">
        <v>0</v>
      </c>
      <c r="V5" s="68">
        <v>0</v>
      </c>
      <c r="W5" s="68">
        <v>0</v>
      </c>
      <c r="X5" s="68">
        <v>0</v>
      </c>
      <c r="Y5" s="68">
        <v>0</v>
      </c>
      <c r="Z5" s="68">
        <v>0</v>
      </c>
      <c r="AA5" s="68">
        <v>0</v>
      </c>
      <c r="AB5" s="68">
        <v>0</v>
      </c>
      <c r="AC5" s="68">
        <v>0</v>
      </c>
      <c r="AD5" s="68">
        <v>0</v>
      </c>
      <c r="AE5" s="68">
        <v>0</v>
      </c>
      <c r="AF5" s="68">
        <v>0</v>
      </c>
      <c r="AG5" s="68">
        <v>0</v>
      </c>
      <c r="AH5" s="68">
        <v>0</v>
      </c>
      <c r="AI5" s="68">
        <v>0</v>
      </c>
      <c r="AJ5" s="68">
        <v>0</v>
      </c>
      <c r="AK5" s="68">
        <v>0</v>
      </c>
      <c r="AL5" s="68">
        <v>0</v>
      </c>
      <c r="AM5" s="68">
        <v>0</v>
      </c>
      <c r="AN5" s="68">
        <v>0</v>
      </c>
      <c r="AO5" s="68">
        <v>0</v>
      </c>
      <c r="AP5" s="68">
        <v>0</v>
      </c>
      <c r="AQ5" s="68">
        <v>0</v>
      </c>
      <c r="AR5" s="68">
        <v>0</v>
      </c>
      <c r="AS5" s="68">
        <v>0</v>
      </c>
      <c r="AT5" s="68">
        <v>0</v>
      </c>
      <c r="AU5" s="68">
        <v>0</v>
      </c>
      <c r="AV5" s="68">
        <v>0</v>
      </c>
      <c r="AW5" s="68">
        <v>0</v>
      </c>
      <c r="AX5" s="68">
        <v>0</v>
      </c>
      <c r="AY5" s="68">
        <v>0</v>
      </c>
      <c r="AZ5" s="68">
        <v>0</v>
      </c>
      <c r="BA5" s="68">
        <v>0</v>
      </c>
      <c r="BB5" s="68">
        <v>0</v>
      </c>
      <c r="BC5" s="68">
        <v>0</v>
      </c>
      <c r="BD5" s="68">
        <v>0</v>
      </c>
      <c r="BE5" s="68">
        <v>0</v>
      </c>
      <c r="BF5" s="68">
        <v>0</v>
      </c>
      <c r="BG5" s="68">
        <v>0</v>
      </c>
      <c r="BH5" s="68">
        <v>0</v>
      </c>
      <c r="BI5" s="68">
        <v>0</v>
      </c>
      <c r="BJ5" s="68">
        <v>0</v>
      </c>
      <c r="BK5" s="68">
        <v>0</v>
      </c>
      <c r="BL5" s="68">
        <v>0</v>
      </c>
      <c r="BM5" s="68">
        <v>0</v>
      </c>
      <c r="BN5" s="68">
        <v>0</v>
      </c>
      <c r="BO5" s="68">
        <v>0</v>
      </c>
      <c r="BP5" s="68">
        <v>0</v>
      </c>
      <c r="BQ5" s="68">
        <v>0</v>
      </c>
      <c r="BR5" s="68">
        <v>0</v>
      </c>
      <c r="BS5" s="68">
        <v>0</v>
      </c>
      <c r="BT5" s="68">
        <v>0</v>
      </c>
      <c r="BU5" s="68">
        <v>0</v>
      </c>
      <c r="BV5" s="68">
        <v>0</v>
      </c>
      <c r="BW5" s="68">
        <v>0</v>
      </c>
      <c r="BX5" s="68">
        <v>0</v>
      </c>
      <c r="BY5" s="68">
        <v>0</v>
      </c>
      <c r="BZ5" s="68">
        <v>0</v>
      </c>
      <c r="CA5" s="68">
        <v>0</v>
      </c>
      <c r="CB5" s="68">
        <v>0</v>
      </c>
      <c r="CC5" s="68">
        <v>0</v>
      </c>
      <c r="CD5" s="68">
        <v>0</v>
      </c>
      <c r="CE5" s="68">
        <v>0</v>
      </c>
      <c r="CF5" s="68">
        <v>0</v>
      </c>
      <c r="CG5" s="68">
        <v>0</v>
      </c>
      <c r="CH5" s="68">
        <v>0</v>
      </c>
    </row>
    <row r="6" spans="1:86" s="44" customFormat="1" x14ac:dyDescent="0.25">
      <c r="A6" s="44" t="s">
        <v>510</v>
      </c>
      <c r="B6" s="44">
        <v>1</v>
      </c>
      <c r="C6" s="66">
        <v>1</v>
      </c>
      <c r="D6" s="66">
        <v>0</v>
      </c>
      <c r="E6" s="66">
        <v>0</v>
      </c>
      <c r="F6" s="66">
        <v>0</v>
      </c>
      <c r="G6" s="66">
        <v>0</v>
      </c>
      <c r="H6" s="66">
        <v>0</v>
      </c>
      <c r="I6" s="66">
        <v>0</v>
      </c>
      <c r="J6" s="66">
        <v>0</v>
      </c>
      <c r="K6" s="66">
        <v>0</v>
      </c>
      <c r="L6" s="66">
        <v>0</v>
      </c>
      <c r="M6" s="66">
        <v>0</v>
      </c>
      <c r="N6" s="66">
        <v>0</v>
      </c>
      <c r="O6" s="66">
        <v>0</v>
      </c>
      <c r="P6" s="66">
        <v>0</v>
      </c>
      <c r="Q6" s="66">
        <v>0</v>
      </c>
      <c r="R6" s="66">
        <v>0</v>
      </c>
      <c r="S6" s="66">
        <v>0</v>
      </c>
      <c r="T6" s="66">
        <v>0</v>
      </c>
      <c r="U6" s="66">
        <v>0</v>
      </c>
      <c r="V6" s="66">
        <v>0</v>
      </c>
      <c r="W6" s="66">
        <v>0</v>
      </c>
      <c r="X6" s="66">
        <v>0</v>
      </c>
      <c r="Y6" s="66">
        <v>0</v>
      </c>
      <c r="Z6" s="66">
        <v>0</v>
      </c>
      <c r="AA6" s="66">
        <v>0</v>
      </c>
      <c r="AB6" s="66">
        <v>0</v>
      </c>
      <c r="AC6" s="66">
        <v>0</v>
      </c>
      <c r="AD6" s="66">
        <v>0</v>
      </c>
      <c r="AE6" s="66">
        <v>0</v>
      </c>
      <c r="AF6" s="66">
        <v>0</v>
      </c>
      <c r="AG6" s="66">
        <v>0</v>
      </c>
      <c r="AH6" s="66">
        <v>0</v>
      </c>
      <c r="AI6" s="66">
        <v>0</v>
      </c>
      <c r="AJ6" s="66">
        <v>0</v>
      </c>
      <c r="AK6" s="66">
        <v>0</v>
      </c>
      <c r="AL6" s="66">
        <v>0</v>
      </c>
      <c r="AM6" s="66">
        <v>0</v>
      </c>
      <c r="AN6" s="66">
        <v>0</v>
      </c>
      <c r="AO6" s="66">
        <v>0</v>
      </c>
      <c r="AP6" s="66">
        <v>0</v>
      </c>
      <c r="AQ6" s="66">
        <v>0</v>
      </c>
      <c r="AR6" s="66">
        <v>0</v>
      </c>
      <c r="AS6" s="66">
        <v>0</v>
      </c>
      <c r="AT6" s="66">
        <v>0</v>
      </c>
      <c r="AU6" s="66">
        <v>0</v>
      </c>
      <c r="AV6" s="66">
        <v>0</v>
      </c>
      <c r="AW6" s="66">
        <v>0</v>
      </c>
      <c r="AX6" s="66">
        <v>0</v>
      </c>
      <c r="AY6" s="66">
        <v>0</v>
      </c>
      <c r="AZ6" s="66">
        <v>0</v>
      </c>
      <c r="BA6" s="66">
        <v>0</v>
      </c>
      <c r="BB6" s="66">
        <v>0</v>
      </c>
      <c r="BC6" s="66">
        <v>0</v>
      </c>
      <c r="BD6" s="66">
        <v>0</v>
      </c>
      <c r="BE6" s="66">
        <v>0</v>
      </c>
      <c r="BF6" s="66">
        <v>0</v>
      </c>
      <c r="BG6" s="66">
        <v>0</v>
      </c>
      <c r="BH6" s="66">
        <v>0</v>
      </c>
      <c r="BI6" s="66">
        <v>0</v>
      </c>
      <c r="BJ6" s="66">
        <v>0</v>
      </c>
      <c r="BK6" s="66">
        <v>0</v>
      </c>
      <c r="BL6" s="66">
        <v>0</v>
      </c>
      <c r="BM6" s="66">
        <v>0</v>
      </c>
      <c r="BN6" s="66">
        <v>0</v>
      </c>
      <c r="BO6" s="66">
        <v>0</v>
      </c>
      <c r="BP6" s="66">
        <v>0</v>
      </c>
      <c r="BQ6" s="66">
        <v>0</v>
      </c>
      <c r="BR6" s="66">
        <v>0</v>
      </c>
      <c r="BS6" s="66">
        <v>0</v>
      </c>
      <c r="BT6" s="66">
        <v>0</v>
      </c>
      <c r="BU6" s="66">
        <v>0</v>
      </c>
      <c r="BV6" s="66">
        <v>0</v>
      </c>
      <c r="BW6" s="66">
        <v>0</v>
      </c>
      <c r="BX6" s="66">
        <v>0</v>
      </c>
      <c r="BY6" s="66">
        <v>0</v>
      </c>
      <c r="BZ6" s="66">
        <v>0</v>
      </c>
      <c r="CA6" s="66">
        <v>0</v>
      </c>
      <c r="CB6" s="66">
        <v>0</v>
      </c>
      <c r="CC6" s="66">
        <v>0</v>
      </c>
      <c r="CD6" s="66">
        <v>0</v>
      </c>
      <c r="CE6" s="66">
        <v>0</v>
      </c>
      <c r="CF6" s="66">
        <v>0</v>
      </c>
      <c r="CG6" s="66">
        <v>0</v>
      </c>
      <c r="CH6" s="66">
        <v>0</v>
      </c>
    </row>
    <row r="7" spans="1:86" x14ac:dyDescent="0.25">
      <c r="A7" t="s">
        <v>511</v>
      </c>
      <c r="B7">
        <v>1</v>
      </c>
      <c r="C7" s="68">
        <v>1</v>
      </c>
      <c r="D7" s="68">
        <v>0</v>
      </c>
      <c r="E7" s="68">
        <v>0</v>
      </c>
      <c r="F7" s="68">
        <v>0</v>
      </c>
      <c r="G7" s="68">
        <v>0</v>
      </c>
      <c r="H7" s="68">
        <v>0</v>
      </c>
      <c r="I7" s="68">
        <v>0</v>
      </c>
      <c r="J7" s="68">
        <v>0</v>
      </c>
      <c r="K7" s="68">
        <v>0</v>
      </c>
      <c r="L7" s="68">
        <v>0</v>
      </c>
      <c r="M7" s="68">
        <v>0</v>
      </c>
      <c r="N7" s="68">
        <v>0</v>
      </c>
      <c r="O7" s="68">
        <v>0</v>
      </c>
      <c r="P7" s="68">
        <v>0</v>
      </c>
      <c r="Q7" s="68">
        <v>0</v>
      </c>
      <c r="R7" s="68">
        <v>0</v>
      </c>
      <c r="S7" s="68">
        <v>0</v>
      </c>
      <c r="T7" s="68">
        <v>0</v>
      </c>
      <c r="U7" s="68">
        <v>0</v>
      </c>
      <c r="V7" s="68">
        <v>0</v>
      </c>
      <c r="W7" s="68">
        <v>0</v>
      </c>
      <c r="X7" s="68">
        <v>0</v>
      </c>
      <c r="Y7" s="68">
        <v>0</v>
      </c>
      <c r="Z7" s="68">
        <v>0</v>
      </c>
      <c r="AA7" s="68">
        <v>0</v>
      </c>
      <c r="AB7" s="68">
        <v>0</v>
      </c>
      <c r="AC7" s="68">
        <v>0</v>
      </c>
      <c r="AD7" s="68">
        <v>0</v>
      </c>
      <c r="AE7" s="68">
        <v>0</v>
      </c>
      <c r="AF7" s="68">
        <v>0</v>
      </c>
      <c r="AG7" s="68">
        <v>0</v>
      </c>
      <c r="AH7" s="68">
        <v>0</v>
      </c>
      <c r="AI7" s="68">
        <v>0</v>
      </c>
      <c r="AJ7" s="68">
        <v>0</v>
      </c>
      <c r="AK7" s="68">
        <v>0</v>
      </c>
      <c r="AL7" s="68">
        <v>0</v>
      </c>
      <c r="AM7" s="68">
        <v>0</v>
      </c>
      <c r="AN7" s="68">
        <v>0</v>
      </c>
      <c r="AO7" s="68">
        <v>0</v>
      </c>
      <c r="AP7" s="68">
        <v>0</v>
      </c>
      <c r="AQ7" s="68">
        <v>0</v>
      </c>
      <c r="AR7" s="68">
        <v>0</v>
      </c>
      <c r="AS7" s="68">
        <v>0</v>
      </c>
      <c r="AT7" s="68">
        <v>0</v>
      </c>
      <c r="AU7" s="68">
        <v>0</v>
      </c>
      <c r="AV7" s="68">
        <v>0</v>
      </c>
      <c r="AW7" s="68">
        <v>0</v>
      </c>
      <c r="AX7" s="68">
        <v>0</v>
      </c>
      <c r="AY7" s="68">
        <v>0</v>
      </c>
      <c r="AZ7" s="68">
        <v>0</v>
      </c>
      <c r="BA7" s="68">
        <v>0</v>
      </c>
      <c r="BB7" s="68">
        <v>0</v>
      </c>
      <c r="BC7" s="68">
        <v>0</v>
      </c>
      <c r="BD7" s="68">
        <v>0</v>
      </c>
      <c r="BE7" s="68">
        <v>0</v>
      </c>
      <c r="BF7" s="68">
        <v>0</v>
      </c>
      <c r="BG7" s="68">
        <v>0</v>
      </c>
      <c r="BH7" s="68">
        <v>0</v>
      </c>
      <c r="BI7" s="68">
        <v>0</v>
      </c>
      <c r="BJ7" s="68">
        <v>0</v>
      </c>
      <c r="BK7" s="68">
        <v>0</v>
      </c>
      <c r="BL7" s="68">
        <v>0</v>
      </c>
      <c r="BM7" s="68">
        <v>0</v>
      </c>
      <c r="BN7" s="68">
        <v>0</v>
      </c>
      <c r="BO7" s="68">
        <v>0</v>
      </c>
      <c r="BP7" s="68">
        <v>0</v>
      </c>
      <c r="BQ7" s="68">
        <v>0</v>
      </c>
      <c r="BR7" s="68">
        <v>0</v>
      </c>
      <c r="BS7" s="68">
        <v>0</v>
      </c>
      <c r="BT7" s="68">
        <v>0</v>
      </c>
      <c r="BU7" s="68">
        <v>0</v>
      </c>
      <c r="BV7" s="68">
        <v>0</v>
      </c>
      <c r="BW7" s="68">
        <v>0</v>
      </c>
      <c r="BX7" s="68">
        <v>0</v>
      </c>
      <c r="BY7" s="68">
        <v>0</v>
      </c>
      <c r="BZ7" s="68">
        <v>0</v>
      </c>
      <c r="CA7" s="68">
        <v>0</v>
      </c>
      <c r="CB7" s="68">
        <v>0</v>
      </c>
      <c r="CC7" s="68">
        <v>0</v>
      </c>
      <c r="CD7" s="68">
        <v>0</v>
      </c>
      <c r="CE7" s="68">
        <v>0</v>
      </c>
      <c r="CF7" s="68">
        <v>0</v>
      </c>
      <c r="CG7" s="68">
        <v>0</v>
      </c>
      <c r="CH7" s="68">
        <v>0</v>
      </c>
    </row>
    <row r="8" spans="1:86" s="44" customFormat="1" x14ac:dyDescent="0.25">
      <c r="A8" s="44" t="s">
        <v>512</v>
      </c>
      <c r="B8" s="44">
        <v>1</v>
      </c>
      <c r="C8" s="66">
        <v>1</v>
      </c>
      <c r="D8" s="66">
        <v>0</v>
      </c>
      <c r="E8" s="66">
        <v>0</v>
      </c>
      <c r="F8" s="66">
        <v>0</v>
      </c>
      <c r="G8" s="66">
        <v>0</v>
      </c>
      <c r="H8" s="66">
        <v>0</v>
      </c>
      <c r="I8" s="66">
        <v>0</v>
      </c>
      <c r="J8" s="66">
        <v>0</v>
      </c>
      <c r="K8" s="66">
        <v>0</v>
      </c>
      <c r="L8" s="66">
        <v>0</v>
      </c>
      <c r="M8" s="66">
        <v>0</v>
      </c>
      <c r="N8" s="66">
        <v>0</v>
      </c>
      <c r="O8" s="66">
        <v>0</v>
      </c>
      <c r="P8" s="66">
        <v>0</v>
      </c>
      <c r="Q8" s="66">
        <v>0</v>
      </c>
      <c r="R8" s="66">
        <v>0</v>
      </c>
      <c r="S8" s="66">
        <v>0</v>
      </c>
      <c r="T8" s="66">
        <v>0</v>
      </c>
      <c r="U8" s="66">
        <v>0</v>
      </c>
      <c r="V8" s="66">
        <v>0</v>
      </c>
      <c r="W8" s="66">
        <v>0</v>
      </c>
      <c r="X8" s="66">
        <v>0</v>
      </c>
      <c r="Y8" s="66">
        <v>0</v>
      </c>
      <c r="Z8" s="66">
        <v>0</v>
      </c>
      <c r="AA8" s="66">
        <v>0</v>
      </c>
      <c r="AB8" s="66">
        <v>0</v>
      </c>
      <c r="AC8" s="66">
        <v>0</v>
      </c>
      <c r="AD8" s="66">
        <v>0</v>
      </c>
      <c r="AE8" s="66">
        <v>0</v>
      </c>
      <c r="AF8" s="66">
        <v>0</v>
      </c>
      <c r="AG8" s="66">
        <v>0</v>
      </c>
      <c r="AH8" s="66">
        <v>0</v>
      </c>
      <c r="AI8" s="66">
        <v>0</v>
      </c>
      <c r="AJ8" s="66">
        <v>0</v>
      </c>
      <c r="AK8" s="66">
        <v>0</v>
      </c>
      <c r="AL8" s="66">
        <v>0</v>
      </c>
      <c r="AM8" s="66">
        <v>0</v>
      </c>
      <c r="AN8" s="66">
        <v>0</v>
      </c>
      <c r="AO8" s="66">
        <v>0</v>
      </c>
      <c r="AP8" s="66">
        <v>0</v>
      </c>
      <c r="AQ8" s="66">
        <v>0</v>
      </c>
      <c r="AR8" s="66">
        <v>0</v>
      </c>
      <c r="AS8" s="66">
        <v>0</v>
      </c>
      <c r="AT8" s="66">
        <v>0</v>
      </c>
      <c r="AU8" s="66">
        <v>0</v>
      </c>
      <c r="AV8" s="66">
        <v>0</v>
      </c>
      <c r="AW8" s="66">
        <v>0</v>
      </c>
      <c r="AX8" s="66">
        <v>0</v>
      </c>
      <c r="AY8" s="66">
        <v>0</v>
      </c>
      <c r="AZ8" s="66">
        <v>0</v>
      </c>
      <c r="BA8" s="66">
        <v>0</v>
      </c>
      <c r="BB8" s="66">
        <v>0</v>
      </c>
      <c r="BC8" s="66">
        <v>0</v>
      </c>
      <c r="BD8" s="66">
        <v>0</v>
      </c>
      <c r="BE8" s="66">
        <v>0</v>
      </c>
      <c r="BF8" s="66">
        <v>0</v>
      </c>
      <c r="BG8" s="66">
        <v>0</v>
      </c>
      <c r="BH8" s="66">
        <v>0</v>
      </c>
      <c r="BI8" s="66">
        <v>0</v>
      </c>
      <c r="BJ8" s="66">
        <v>0</v>
      </c>
      <c r="BK8" s="66">
        <v>0</v>
      </c>
      <c r="BL8" s="66">
        <v>0</v>
      </c>
      <c r="BM8" s="66">
        <v>0</v>
      </c>
      <c r="BN8" s="66">
        <v>0</v>
      </c>
      <c r="BO8" s="66">
        <v>0</v>
      </c>
      <c r="BP8" s="66">
        <v>0</v>
      </c>
      <c r="BQ8" s="66">
        <v>0</v>
      </c>
      <c r="BR8" s="66">
        <v>0</v>
      </c>
      <c r="BS8" s="66">
        <v>0</v>
      </c>
      <c r="BT8" s="66">
        <v>0</v>
      </c>
      <c r="BU8" s="66">
        <v>0</v>
      </c>
      <c r="BV8" s="66">
        <v>0</v>
      </c>
      <c r="BW8" s="66">
        <v>0</v>
      </c>
      <c r="BX8" s="66">
        <v>0</v>
      </c>
      <c r="BY8" s="66">
        <v>0</v>
      </c>
      <c r="BZ8" s="66">
        <v>0</v>
      </c>
      <c r="CA8" s="66">
        <v>0</v>
      </c>
      <c r="CB8" s="66">
        <v>0</v>
      </c>
      <c r="CC8" s="66">
        <v>0</v>
      </c>
      <c r="CD8" s="66">
        <v>0</v>
      </c>
      <c r="CE8" s="66">
        <v>0</v>
      </c>
      <c r="CF8" s="66">
        <v>0</v>
      </c>
      <c r="CG8" s="66">
        <v>0</v>
      </c>
      <c r="CH8" s="66">
        <v>0</v>
      </c>
    </row>
    <row r="9" spans="1:86" x14ac:dyDescent="0.25">
      <c r="A9" t="s">
        <v>513</v>
      </c>
      <c r="B9">
        <v>1</v>
      </c>
      <c r="C9" s="68">
        <v>1</v>
      </c>
      <c r="D9" s="68">
        <v>0</v>
      </c>
      <c r="E9" s="68">
        <v>0</v>
      </c>
      <c r="F9" s="68">
        <v>0</v>
      </c>
      <c r="G9" s="68">
        <v>0</v>
      </c>
      <c r="H9" s="68">
        <v>0</v>
      </c>
      <c r="I9" s="68">
        <v>0</v>
      </c>
      <c r="J9" s="68">
        <v>0</v>
      </c>
      <c r="K9" s="68">
        <v>0</v>
      </c>
      <c r="L9" s="68">
        <v>0</v>
      </c>
      <c r="M9" s="68">
        <v>0</v>
      </c>
      <c r="N9" s="68">
        <v>0</v>
      </c>
      <c r="O9" s="68">
        <v>0</v>
      </c>
      <c r="P9" s="68">
        <v>0</v>
      </c>
      <c r="Q9" s="68">
        <v>0</v>
      </c>
      <c r="R9" s="68">
        <v>0</v>
      </c>
      <c r="S9" s="68">
        <v>0</v>
      </c>
      <c r="T9" s="68">
        <v>0</v>
      </c>
      <c r="U9" s="68">
        <v>0</v>
      </c>
      <c r="V9" s="68">
        <v>0</v>
      </c>
      <c r="W9" s="68">
        <v>0</v>
      </c>
      <c r="X9" s="68">
        <v>0</v>
      </c>
      <c r="Y9" s="68">
        <v>0</v>
      </c>
      <c r="Z9" s="68">
        <v>0</v>
      </c>
      <c r="AA9" s="68">
        <v>0</v>
      </c>
      <c r="AB9" s="68">
        <v>0</v>
      </c>
      <c r="AC9" s="68">
        <v>0</v>
      </c>
      <c r="AD9" s="68">
        <v>0</v>
      </c>
      <c r="AE9" s="68">
        <v>0</v>
      </c>
      <c r="AF9" s="68">
        <v>0</v>
      </c>
      <c r="AG9" s="68">
        <v>0</v>
      </c>
      <c r="AH9" s="68">
        <v>0</v>
      </c>
      <c r="AI9" s="68">
        <v>0</v>
      </c>
      <c r="AJ9" s="68">
        <v>0</v>
      </c>
      <c r="AK9" s="68">
        <v>0</v>
      </c>
      <c r="AL9" s="68">
        <v>0</v>
      </c>
      <c r="AM9" s="68">
        <v>0</v>
      </c>
      <c r="AN9" s="68">
        <v>0</v>
      </c>
      <c r="AO9" s="68">
        <v>0</v>
      </c>
      <c r="AP9" s="68">
        <v>0</v>
      </c>
      <c r="AQ9" s="68">
        <v>0</v>
      </c>
      <c r="AR9" s="68">
        <v>0</v>
      </c>
      <c r="AS9" s="68">
        <v>0</v>
      </c>
      <c r="AT9" s="68">
        <v>0</v>
      </c>
      <c r="AU9" s="68">
        <v>0</v>
      </c>
      <c r="AV9" s="68">
        <v>0</v>
      </c>
      <c r="AW9" s="68">
        <v>0</v>
      </c>
      <c r="AX9" s="68">
        <v>0</v>
      </c>
      <c r="AY9" s="68">
        <v>0</v>
      </c>
      <c r="AZ9" s="68">
        <v>0</v>
      </c>
      <c r="BA9" s="68">
        <v>0</v>
      </c>
      <c r="BB9" s="68">
        <v>0</v>
      </c>
      <c r="BC9" s="68">
        <v>0</v>
      </c>
      <c r="BD9" s="68">
        <v>0</v>
      </c>
      <c r="BE9" s="68">
        <v>0</v>
      </c>
      <c r="BF9" s="68">
        <v>0</v>
      </c>
      <c r="BG9" s="68">
        <v>0</v>
      </c>
      <c r="BH9" s="68">
        <v>0</v>
      </c>
      <c r="BI9" s="68">
        <v>0</v>
      </c>
      <c r="BJ9" s="68">
        <v>0</v>
      </c>
      <c r="BK9" s="68">
        <v>0</v>
      </c>
      <c r="BL9" s="68">
        <v>0</v>
      </c>
      <c r="BM9" s="68">
        <v>0</v>
      </c>
      <c r="BN9" s="68">
        <v>0</v>
      </c>
      <c r="BO9" s="68">
        <v>0</v>
      </c>
      <c r="BP9" s="68">
        <v>0</v>
      </c>
      <c r="BQ9" s="68">
        <v>0</v>
      </c>
      <c r="BR9" s="68">
        <v>0</v>
      </c>
      <c r="BS9" s="68">
        <v>0</v>
      </c>
      <c r="BT9" s="68">
        <v>0</v>
      </c>
      <c r="BU9" s="68">
        <v>0</v>
      </c>
      <c r="BV9" s="68">
        <v>0</v>
      </c>
      <c r="BW9" s="68">
        <v>0</v>
      </c>
      <c r="BX9" s="68">
        <v>0</v>
      </c>
      <c r="BY9" s="68">
        <v>0</v>
      </c>
      <c r="BZ9" s="68">
        <v>0</v>
      </c>
      <c r="CA9" s="68">
        <v>0</v>
      </c>
      <c r="CB9" s="68">
        <v>0</v>
      </c>
      <c r="CC9" s="68">
        <v>0</v>
      </c>
      <c r="CD9" s="68">
        <v>0</v>
      </c>
      <c r="CE9" s="68">
        <v>0</v>
      </c>
      <c r="CF9" s="68">
        <v>0</v>
      </c>
      <c r="CG9" s="68">
        <v>0</v>
      </c>
      <c r="CH9" s="68">
        <v>0</v>
      </c>
    </row>
    <row r="10" spans="1:86" s="44" customFormat="1" x14ac:dyDescent="0.25">
      <c r="A10" s="44" t="s">
        <v>514</v>
      </c>
      <c r="B10" s="44">
        <v>3</v>
      </c>
      <c r="C10" s="66">
        <v>0.3333333333333333</v>
      </c>
      <c r="D10" s="66">
        <v>0.3333333333333333</v>
      </c>
      <c r="E10" s="66">
        <v>0.3333333333333333</v>
      </c>
      <c r="F10" s="66">
        <v>0</v>
      </c>
      <c r="G10" s="66">
        <v>0</v>
      </c>
      <c r="H10" s="66">
        <v>0</v>
      </c>
      <c r="I10" s="66">
        <v>0</v>
      </c>
      <c r="J10" s="66">
        <v>0</v>
      </c>
      <c r="K10" s="66">
        <v>0</v>
      </c>
      <c r="L10" s="66">
        <v>0</v>
      </c>
      <c r="M10" s="66">
        <v>0</v>
      </c>
      <c r="N10" s="66">
        <v>0</v>
      </c>
      <c r="O10" s="66">
        <v>0</v>
      </c>
      <c r="P10" s="66">
        <v>0</v>
      </c>
      <c r="Q10" s="66">
        <v>0</v>
      </c>
      <c r="R10" s="66">
        <v>0</v>
      </c>
      <c r="S10" s="66">
        <v>0</v>
      </c>
      <c r="T10" s="66">
        <v>0</v>
      </c>
      <c r="U10" s="66">
        <v>0</v>
      </c>
      <c r="V10" s="66">
        <v>0</v>
      </c>
      <c r="W10" s="66">
        <v>0</v>
      </c>
      <c r="X10" s="66">
        <v>0</v>
      </c>
      <c r="Y10" s="66">
        <v>0</v>
      </c>
      <c r="Z10" s="66">
        <v>0</v>
      </c>
      <c r="AA10" s="66">
        <v>0</v>
      </c>
      <c r="AB10" s="66">
        <v>0</v>
      </c>
      <c r="AC10" s="66">
        <v>0</v>
      </c>
      <c r="AD10" s="66">
        <v>0</v>
      </c>
      <c r="AE10" s="66">
        <v>0</v>
      </c>
      <c r="AF10" s="66">
        <v>0</v>
      </c>
      <c r="AG10" s="66">
        <v>0</v>
      </c>
      <c r="AH10" s="66">
        <v>0</v>
      </c>
      <c r="AI10" s="66">
        <v>0</v>
      </c>
      <c r="AJ10" s="66">
        <v>0</v>
      </c>
      <c r="AK10" s="66">
        <v>0</v>
      </c>
      <c r="AL10" s="66">
        <v>0</v>
      </c>
      <c r="AM10" s="66">
        <v>0</v>
      </c>
      <c r="AN10" s="66">
        <v>0</v>
      </c>
      <c r="AO10" s="66">
        <v>0</v>
      </c>
      <c r="AP10" s="66">
        <v>0</v>
      </c>
      <c r="AQ10" s="66">
        <v>0</v>
      </c>
      <c r="AR10" s="66">
        <v>0</v>
      </c>
      <c r="AS10" s="66">
        <v>0</v>
      </c>
      <c r="AT10" s="66">
        <v>0</v>
      </c>
      <c r="AU10" s="66">
        <v>0</v>
      </c>
      <c r="AV10" s="66">
        <v>0</v>
      </c>
      <c r="AW10" s="66">
        <v>0</v>
      </c>
      <c r="AX10" s="66">
        <v>0</v>
      </c>
      <c r="AY10" s="66">
        <v>0</v>
      </c>
      <c r="AZ10" s="66">
        <v>0</v>
      </c>
      <c r="BA10" s="66">
        <v>0</v>
      </c>
      <c r="BB10" s="66">
        <v>0</v>
      </c>
      <c r="BC10" s="66">
        <v>0</v>
      </c>
      <c r="BD10" s="66">
        <v>0</v>
      </c>
      <c r="BE10" s="66">
        <v>0</v>
      </c>
      <c r="BF10" s="66">
        <v>0</v>
      </c>
      <c r="BG10" s="66">
        <v>0</v>
      </c>
      <c r="BH10" s="66">
        <v>0</v>
      </c>
      <c r="BI10" s="66">
        <v>0</v>
      </c>
      <c r="BJ10" s="66">
        <v>0</v>
      </c>
      <c r="BK10" s="66">
        <v>0</v>
      </c>
      <c r="BL10" s="66">
        <v>0</v>
      </c>
      <c r="BM10" s="66">
        <v>0</v>
      </c>
      <c r="BN10" s="66">
        <v>0</v>
      </c>
      <c r="BO10" s="66">
        <v>0</v>
      </c>
      <c r="BP10" s="66">
        <v>0</v>
      </c>
      <c r="BQ10" s="66">
        <v>0</v>
      </c>
      <c r="BR10" s="66">
        <v>0</v>
      </c>
      <c r="BS10" s="66">
        <v>0</v>
      </c>
      <c r="BT10" s="66">
        <v>0</v>
      </c>
      <c r="BU10" s="66">
        <v>0</v>
      </c>
      <c r="BV10" s="66">
        <v>0</v>
      </c>
      <c r="BW10" s="66">
        <v>0</v>
      </c>
      <c r="BX10" s="66">
        <v>0</v>
      </c>
      <c r="BY10" s="66">
        <v>0</v>
      </c>
      <c r="BZ10" s="66">
        <v>0</v>
      </c>
      <c r="CA10" s="66">
        <v>0</v>
      </c>
      <c r="CB10" s="66">
        <v>0</v>
      </c>
      <c r="CC10" s="66">
        <v>0</v>
      </c>
      <c r="CD10" s="66">
        <v>0</v>
      </c>
      <c r="CE10" s="66">
        <v>0</v>
      </c>
      <c r="CF10" s="66">
        <v>0</v>
      </c>
      <c r="CG10" s="66">
        <v>0</v>
      </c>
      <c r="CH10" s="66">
        <v>0</v>
      </c>
    </row>
    <row r="11" spans="1:86" x14ac:dyDescent="0.25">
      <c r="A11" t="s">
        <v>515</v>
      </c>
      <c r="B11">
        <v>6</v>
      </c>
      <c r="C11" s="68">
        <v>0.16666666666666666</v>
      </c>
      <c r="D11" s="68">
        <v>0.16666666666666666</v>
      </c>
      <c r="E11" s="68">
        <v>0.16666666666666666</v>
      </c>
      <c r="F11" s="68">
        <v>0.16666666666666666</v>
      </c>
      <c r="G11" s="68">
        <v>0.16666666666666666</v>
      </c>
      <c r="H11" s="68">
        <v>0.16666666666666666</v>
      </c>
      <c r="I11" s="68">
        <v>0</v>
      </c>
      <c r="J11" s="68">
        <v>0</v>
      </c>
      <c r="K11" s="68">
        <v>0</v>
      </c>
      <c r="L11" s="68">
        <v>0</v>
      </c>
      <c r="M11" s="68">
        <v>0</v>
      </c>
      <c r="N11" s="68">
        <v>0</v>
      </c>
      <c r="O11" s="68">
        <v>0</v>
      </c>
      <c r="P11" s="68">
        <v>0</v>
      </c>
      <c r="Q11" s="68">
        <v>0</v>
      </c>
      <c r="R11" s="68">
        <v>0</v>
      </c>
      <c r="S11" s="68">
        <v>0</v>
      </c>
      <c r="T11" s="68">
        <v>0</v>
      </c>
      <c r="U11" s="68">
        <v>0</v>
      </c>
      <c r="V11" s="68">
        <v>0</v>
      </c>
      <c r="W11" s="68">
        <v>0</v>
      </c>
      <c r="X11" s="68">
        <v>0</v>
      </c>
      <c r="Y11" s="68">
        <v>0</v>
      </c>
      <c r="Z11" s="68">
        <v>0</v>
      </c>
      <c r="AA11" s="68">
        <v>0</v>
      </c>
      <c r="AB11" s="68">
        <v>0</v>
      </c>
      <c r="AC11" s="68">
        <v>0</v>
      </c>
      <c r="AD11" s="68">
        <v>0</v>
      </c>
      <c r="AE11" s="68">
        <v>0</v>
      </c>
      <c r="AF11" s="68">
        <v>0</v>
      </c>
      <c r="AG11" s="68">
        <v>0</v>
      </c>
      <c r="AH11" s="68">
        <v>0</v>
      </c>
      <c r="AI11" s="68">
        <v>0</v>
      </c>
      <c r="AJ11" s="68">
        <v>0</v>
      </c>
      <c r="AK11" s="68">
        <v>0</v>
      </c>
      <c r="AL11" s="68">
        <v>0</v>
      </c>
      <c r="AM11" s="68">
        <v>0</v>
      </c>
      <c r="AN11" s="68">
        <v>0</v>
      </c>
      <c r="AO11" s="68">
        <v>0</v>
      </c>
      <c r="AP11" s="68">
        <v>0</v>
      </c>
      <c r="AQ11" s="68">
        <v>0</v>
      </c>
      <c r="AR11" s="68">
        <v>0</v>
      </c>
      <c r="AS11" s="68">
        <v>0</v>
      </c>
      <c r="AT11" s="68">
        <v>0</v>
      </c>
      <c r="AU11" s="68">
        <v>0</v>
      </c>
      <c r="AV11" s="68">
        <v>0</v>
      </c>
      <c r="AW11" s="68">
        <v>0</v>
      </c>
      <c r="AX11" s="68">
        <v>0</v>
      </c>
      <c r="AY11" s="68">
        <v>0</v>
      </c>
      <c r="AZ11" s="68">
        <v>0</v>
      </c>
      <c r="BA11" s="68">
        <v>0</v>
      </c>
      <c r="BB11" s="68">
        <v>0</v>
      </c>
      <c r="BC11" s="68">
        <v>0</v>
      </c>
      <c r="BD11" s="68">
        <v>0</v>
      </c>
      <c r="BE11" s="68">
        <v>0</v>
      </c>
      <c r="BF11" s="68">
        <v>0</v>
      </c>
      <c r="BG11" s="68">
        <v>0</v>
      </c>
      <c r="BH11" s="68">
        <v>0</v>
      </c>
      <c r="BI11" s="68">
        <v>0</v>
      </c>
      <c r="BJ11" s="68">
        <v>0</v>
      </c>
      <c r="BK11" s="68">
        <v>0</v>
      </c>
      <c r="BL11" s="68">
        <v>0</v>
      </c>
      <c r="BM11" s="68">
        <v>0</v>
      </c>
      <c r="BN11" s="68">
        <v>0</v>
      </c>
      <c r="BO11" s="68">
        <v>0</v>
      </c>
      <c r="BP11" s="68">
        <v>0</v>
      </c>
      <c r="BQ11" s="68">
        <v>0</v>
      </c>
      <c r="BR11" s="68">
        <v>0</v>
      </c>
      <c r="BS11" s="68">
        <v>0</v>
      </c>
      <c r="BT11" s="68">
        <v>0</v>
      </c>
      <c r="BU11" s="68">
        <v>0</v>
      </c>
      <c r="BV11" s="68">
        <v>0</v>
      </c>
      <c r="BW11" s="68">
        <v>0</v>
      </c>
      <c r="BX11" s="68">
        <v>0</v>
      </c>
      <c r="BY11" s="68">
        <v>0</v>
      </c>
      <c r="BZ11" s="68">
        <v>0</v>
      </c>
      <c r="CA11" s="68">
        <v>0</v>
      </c>
      <c r="CB11" s="68">
        <v>0</v>
      </c>
      <c r="CC11" s="68">
        <v>0</v>
      </c>
      <c r="CD11" s="68">
        <v>0</v>
      </c>
      <c r="CE11" s="68">
        <v>0</v>
      </c>
      <c r="CF11" s="68">
        <v>0</v>
      </c>
      <c r="CG11" s="68">
        <v>0</v>
      </c>
      <c r="CH11" s="68">
        <v>0</v>
      </c>
    </row>
    <row r="12" spans="1:86" s="44" customFormat="1" x14ac:dyDescent="0.25">
      <c r="A12" s="44" t="s">
        <v>516</v>
      </c>
      <c r="B12" s="44">
        <v>6</v>
      </c>
      <c r="C12" s="66">
        <v>0</v>
      </c>
      <c r="D12" s="66">
        <v>0</v>
      </c>
      <c r="E12" s="66">
        <v>0</v>
      </c>
      <c r="F12" s="66">
        <v>0</v>
      </c>
      <c r="G12" s="66">
        <v>0</v>
      </c>
      <c r="H12" s="66">
        <v>0</v>
      </c>
      <c r="I12" s="66">
        <v>0</v>
      </c>
      <c r="J12" s="66">
        <v>0</v>
      </c>
      <c r="K12" s="66">
        <v>0</v>
      </c>
      <c r="L12" s="66">
        <v>0</v>
      </c>
      <c r="M12" s="66">
        <v>0</v>
      </c>
      <c r="N12" s="66">
        <v>0.16666666666666666</v>
      </c>
      <c r="O12" s="66">
        <v>0.16666666666666666</v>
      </c>
      <c r="P12" s="66">
        <v>0.16666666666666666</v>
      </c>
      <c r="Q12" s="66">
        <v>0.16666666666666666</v>
      </c>
      <c r="R12" s="66">
        <v>0.16666666666666666</v>
      </c>
      <c r="S12" s="66">
        <v>0.16666666666666666</v>
      </c>
      <c r="T12" s="66">
        <v>0</v>
      </c>
      <c r="U12" s="66">
        <v>0</v>
      </c>
      <c r="V12" s="66">
        <v>0</v>
      </c>
      <c r="W12" s="66">
        <v>0</v>
      </c>
      <c r="X12" s="66">
        <v>0</v>
      </c>
      <c r="Y12" s="66">
        <v>0</v>
      </c>
      <c r="Z12" s="66">
        <v>0</v>
      </c>
      <c r="AA12" s="66">
        <v>0</v>
      </c>
      <c r="AB12" s="66">
        <v>0</v>
      </c>
      <c r="AC12" s="66">
        <v>0</v>
      </c>
      <c r="AD12" s="66">
        <v>0</v>
      </c>
      <c r="AE12" s="66">
        <v>0</v>
      </c>
      <c r="AF12" s="66">
        <v>0</v>
      </c>
      <c r="AG12" s="66">
        <v>0</v>
      </c>
      <c r="AH12" s="66">
        <v>0</v>
      </c>
      <c r="AI12" s="66">
        <v>0</v>
      </c>
      <c r="AJ12" s="66">
        <v>0</v>
      </c>
      <c r="AK12" s="66">
        <v>0</v>
      </c>
      <c r="AL12" s="66">
        <v>0</v>
      </c>
      <c r="AM12" s="66">
        <v>0</v>
      </c>
      <c r="AN12" s="66">
        <v>0</v>
      </c>
      <c r="AO12" s="66">
        <v>0</v>
      </c>
      <c r="AP12" s="66">
        <v>0</v>
      </c>
      <c r="AQ12" s="66">
        <v>0</v>
      </c>
      <c r="AR12" s="66">
        <v>0</v>
      </c>
      <c r="AS12" s="66">
        <v>0</v>
      </c>
      <c r="AT12" s="66">
        <v>0</v>
      </c>
      <c r="AU12" s="66">
        <v>0</v>
      </c>
      <c r="AV12" s="66">
        <v>0</v>
      </c>
      <c r="AW12" s="66">
        <v>0</v>
      </c>
      <c r="AX12" s="66">
        <v>0</v>
      </c>
      <c r="AY12" s="66">
        <v>0</v>
      </c>
      <c r="AZ12" s="66">
        <v>0</v>
      </c>
      <c r="BA12" s="66">
        <v>0</v>
      </c>
      <c r="BB12" s="66">
        <v>0</v>
      </c>
      <c r="BC12" s="66">
        <v>0</v>
      </c>
      <c r="BD12" s="66">
        <v>0</v>
      </c>
      <c r="BE12" s="66">
        <v>0</v>
      </c>
      <c r="BF12" s="66">
        <v>0</v>
      </c>
      <c r="BG12" s="66">
        <v>0</v>
      </c>
      <c r="BH12" s="66">
        <v>0</v>
      </c>
      <c r="BI12" s="66">
        <v>0</v>
      </c>
      <c r="BJ12" s="66">
        <v>0</v>
      </c>
      <c r="BK12" s="66">
        <v>0</v>
      </c>
      <c r="BL12" s="66">
        <v>0</v>
      </c>
      <c r="BM12" s="66">
        <v>0</v>
      </c>
      <c r="BN12" s="66">
        <v>0</v>
      </c>
      <c r="BO12" s="66">
        <v>0</v>
      </c>
      <c r="BP12" s="66">
        <v>0</v>
      </c>
      <c r="BQ12" s="66">
        <v>0</v>
      </c>
      <c r="BR12" s="66">
        <v>0</v>
      </c>
      <c r="BS12" s="66">
        <v>0</v>
      </c>
      <c r="BT12" s="66">
        <v>0</v>
      </c>
      <c r="BU12" s="66">
        <v>0</v>
      </c>
      <c r="BV12" s="66">
        <v>0</v>
      </c>
      <c r="BW12" s="66">
        <v>0</v>
      </c>
      <c r="BX12" s="66">
        <v>0</v>
      </c>
      <c r="BY12" s="66">
        <v>0</v>
      </c>
      <c r="BZ12" s="66">
        <v>0</v>
      </c>
      <c r="CA12" s="66">
        <v>0</v>
      </c>
      <c r="CB12" s="66">
        <v>0</v>
      </c>
      <c r="CC12" s="66">
        <v>0</v>
      </c>
      <c r="CD12" s="66">
        <v>0</v>
      </c>
      <c r="CE12" s="66">
        <v>0</v>
      </c>
      <c r="CF12" s="66">
        <v>0</v>
      </c>
      <c r="CG12" s="66">
        <v>0</v>
      </c>
      <c r="CH12" s="66">
        <v>0</v>
      </c>
    </row>
    <row r="13" spans="1:86" x14ac:dyDescent="0.25">
      <c r="A13" t="s">
        <v>517</v>
      </c>
      <c r="B13">
        <v>6</v>
      </c>
      <c r="C13" s="68">
        <v>0</v>
      </c>
      <c r="D13" s="68">
        <v>0</v>
      </c>
      <c r="E13" s="68">
        <v>0</v>
      </c>
      <c r="F13" s="68">
        <v>0</v>
      </c>
      <c r="G13" s="68">
        <v>0</v>
      </c>
      <c r="H13" s="68">
        <v>0</v>
      </c>
      <c r="I13" s="68">
        <v>0</v>
      </c>
      <c r="J13" s="68">
        <v>0</v>
      </c>
      <c r="K13" s="68">
        <v>0</v>
      </c>
      <c r="L13" s="68">
        <v>0</v>
      </c>
      <c r="M13" s="68">
        <v>0</v>
      </c>
      <c r="N13" s="68">
        <v>0.16666666666666666</v>
      </c>
      <c r="O13" s="68">
        <v>0.16666666666666666</v>
      </c>
      <c r="P13" s="68">
        <v>0.16666666666666666</v>
      </c>
      <c r="Q13" s="68">
        <v>0.16666666666666666</v>
      </c>
      <c r="R13" s="68">
        <v>0.16666666666666666</v>
      </c>
      <c r="S13" s="68">
        <v>0.16666666666666666</v>
      </c>
      <c r="T13" s="68">
        <v>0</v>
      </c>
      <c r="U13" s="68">
        <v>0</v>
      </c>
      <c r="V13" s="68">
        <v>0</v>
      </c>
      <c r="W13" s="68">
        <v>0</v>
      </c>
      <c r="X13" s="68">
        <v>0</v>
      </c>
      <c r="Y13" s="68">
        <v>0</v>
      </c>
      <c r="Z13" s="68">
        <v>0</v>
      </c>
      <c r="AA13" s="68">
        <v>0</v>
      </c>
      <c r="AB13" s="68">
        <v>0</v>
      </c>
      <c r="AC13" s="68">
        <v>0</v>
      </c>
      <c r="AD13" s="68">
        <v>0</v>
      </c>
      <c r="AE13" s="68">
        <v>0</v>
      </c>
      <c r="AF13" s="68">
        <v>0</v>
      </c>
      <c r="AG13" s="68">
        <v>0</v>
      </c>
      <c r="AH13" s="68">
        <v>0</v>
      </c>
      <c r="AI13" s="68">
        <v>0</v>
      </c>
      <c r="AJ13" s="68">
        <v>0</v>
      </c>
      <c r="AK13" s="68">
        <v>0</v>
      </c>
      <c r="AL13" s="68">
        <v>0</v>
      </c>
      <c r="AM13" s="68">
        <v>0</v>
      </c>
      <c r="AN13" s="68">
        <v>0</v>
      </c>
      <c r="AO13" s="68">
        <v>0</v>
      </c>
      <c r="AP13" s="68">
        <v>0</v>
      </c>
      <c r="AQ13" s="68">
        <v>0</v>
      </c>
      <c r="AR13" s="68">
        <v>0</v>
      </c>
      <c r="AS13" s="68">
        <v>0</v>
      </c>
      <c r="AT13" s="68">
        <v>0</v>
      </c>
      <c r="AU13" s="68">
        <v>0</v>
      </c>
      <c r="AV13" s="68">
        <v>0</v>
      </c>
      <c r="AW13" s="68">
        <v>0</v>
      </c>
      <c r="AX13" s="68">
        <v>0</v>
      </c>
      <c r="AY13" s="68">
        <v>0</v>
      </c>
      <c r="AZ13" s="68">
        <v>0</v>
      </c>
      <c r="BA13" s="68">
        <v>0</v>
      </c>
      <c r="BB13" s="68">
        <v>0</v>
      </c>
      <c r="BC13" s="68">
        <v>0</v>
      </c>
      <c r="BD13" s="68">
        <v>0</v>
      </c>
      <c r="BE13" s="68">
        <v>0</v>
      </c>
      <c r="BF13" s="68">
        <v>0</v>
      </c>
      <c r="BG13" s="68">
        <v>0</v>
      </c>
      <c r="BH13" s="68">
        <v>0</v>
      </c>
      <c r="BI13" s="68">
        <v>0</v>
      </c>
      <c r="BJ13" s="68">
        <v>0</v>
      </c>
      <c r="BK13" s="68">
        <v>0</v>
      </c>
      <c r="BL13" s="68">
        <v>0</v>
      </c>
      <c r="BM13" s="68">
        <v>0</v>
      </c>
      <c r="BN13" s="68">
        <v>0</v>
      </c>
      <c r="BO13" s="68">
        <v>0</v>
      </c>
      <c r="BP13" s="68">
        <v>0</v>
      </c>
      <c r="BQ13" s="68">
        <v>0</v>
      </c>
      <c r="BR13" s="68">
        <v>0</v>
      </c>
      <c r="BS13" s="68">
        <v>0</v>
      </c>
      <c r="BT13" s="68">
        <v>0</v>
      </c>
      <c r="BU13" s="68">
        <v>0</v>
      </c>
      <c r="BV13" s="68">
        <v>0</v>
      </c>
      <c r="BW13" s="68">
        <v>0</v>
      </c>
      <c r="BX13" s="68">
        <v>0</v>
      </c>
      <c r="BY13" s="68">
        <v>0</v>
      </c>
      <c r="BZ13" s="68">
        <v>0</v>
      </c>
      <c r="CA13" s="68">
        <v>0</v>
      </c>
      <c r="CB13" s="68">
        <v>0</v>
      </c>
      <c r="CC13" s="68">
        <v>0</v>
      </c>
      <c r="CD13" s="68">
        <v>0</v>
      </c>
      <c r="CE13" s="68">
        <v>0</v>
      </c>
      <c r="CF13" s="68">
        <v>0</v>
      </c>
      <c r="CG13" s="68">
        <v>0</v>
      </c>
      <c r="CH13" s="68">
        <v>0</v>
      </c>
    </row>
    <row r="14" spans="1:86" s="44" customFormat="1" x14ac:dyDescent="0.25">
      <c r="A14" s="44" t="s">
        <v>518</v>
      </c>
      <c r="B14" s="44">
        <v>6</v>
      </c>
      <c r="C14" s="66">
        <v>0</v>
      </c>
      <c r="D14" s="66">
        <v>0</v>
      </c>
      <c r="E14" s="66">
        <v>0</v>
      </c>
      <c r="F14" s="66">
        <v>0</v>
      </c>
      <c r="G14" s="66">
        <v>0</v>
      </c>
      <c r="H14" s="66">
        <v>0</v>
      </c>
      <c r="I14" s="66">
        <v>0</v>
      </c>
      <c r="J14" s="66">
        <v>0</v>
      </c>
      <c r="K14" s="66">
        <v>0</v>
      </c>
      <c r="L14" s="66">
        <v>0</v>
      </c>
      <c r="M14" s="66">
        <v>0</v>
      </c>
      <c r="N14" s="66">
        <v>0.16666666666666666</v>
      </c>
      <c r="O14" s="66">
        <v>0.16666666666666666</v>
      </c>
      <c r="P14" s="66">
        <v>0.16666666666666666</v>
      </c>
      <c r="Q14" s="66">
        <v>0.16666666666666666</v>
      </c>
      <c r="R14" s="66">
        <v>0.16666666666666666</v>
      </c>
      <c r="S14" s="66">
        <v>0.16666666666666666</v>
      </c>
      <c r="T14" s="66">
        <v>0</v>
      </c>
      <c r="U14" s="66">
        <v>0</v>
      </c>
      <c r="V14" s="66">
        <v>0</v>
      </c>
      <c r="W14" s="66">
        <v>0</v>
      </c>
      <c r="X14" s="66">
        <v>0</v>
      </c>
      <c r="Y14" s="66">
        <v>0</v>
      </c>
      <c r="Z14" s="66">
        <v>0</v>
      </c>
      <c r="AA14" s="66">
        <v>0</v>
      </c>
      <c r="AB14" s="66">
        <v>0</v>
      </c>
      <c r="AC14" s="66">
        <v>0</v>
      </c>
      <c r="AD14" s="66">
        <v>0</v>
      </c>
      <c r="AE14" s="66">
        <v>0</v>
      </c>
      <c r="AF14" s="66">
        <v>0</v>
      </c>
      <c r="AG14" s="66">
        <v>0</v>
      </c>
      <c r="AH14" s="66">
        <v>0</v>
      </c>
      <c r="AI14" s="66">
        <v>0</v>
      </c>
      <c r="AJ14" s="66">
        <v>0</v>
      </c>
      <c r="AK14" s="66">
        <v>0</v>
      </c>
      <c r="AL14" s="66">
        <v>0</v>
      </c>
      <c r="AM14" s="66">
        <v>0</v>
      </c>
      <c r="AN14" s="66">
        <v>0</v>
      </c>
      <c r="AO14" s="66">
        <v>0</v>
      </c>
      <c r="AP14" s="66">
        <v>0</v>
      </c>
      <c r="AQ14" s="66">
        <v>0</v>
      </c>
      <c r="AR14" s="66">
        <v>0</v>
      </c>
      <c r="AS14" s="66">
        <v>0</v>
      </c>
      <c r="AT14" s="66">
        <v>0</v>
      </c>
      <c r="AU14" s="66">
        <v>0</v>
      </c>
      <c r="AV14" s="66">
        <v>0</v>
      </c>
      <c r="AW14" s="66">
        <v>0</v>
      </c>
      <c r="AX14" s="66">
        <v>0</v>
      </c>
      <c r="AY14" s="66">
        <v>0</v>
      </c>
      <c r="AZ14" s="66">
        <v>0</v>
      </c>
      <c r="BA14" s="66">
        <v>0</v>
      </c>
      <c r="BB14" s="66">
        <v>0</v>
      </c>
      <c r="BC14" s="66">
        <v>0</v>
      </c>
      <c r="BD14" s="66">
        <v>0</v>
      </c>
      <c r="BE14" s="66">
        <v>0</v>
      </c>
      <c r="BF14" s="66">
        <v>0</v>
      </c>
      <c r="BG14" s="66">
        <v>0</v>
      </c>
      <c r="BH14" s="66">
        <v>0</v>
      </c>
      <c r="BI14" s="66">
        <v>0</v>
      </c>
      <c r="BJ14" s="66">
        <v>0</v>
      </c>
      <c r="BK14" s="66">
        <v>0</v>
      </c>
      <c r="BL14" s="66">
        <v>0</v>
      </c>
      <c r="BM14" s="66">
        <v>0</v>
      </c>
      <c r="BN14" s="66">
        <v>0</v>
      </c>
      <c r="BO14" s="66">
        <v>0</v>
      </c>
      <c r="BP14" s="66">
        <v>0</v>
      </c>
      <c r="BQ14" s="66">
        <v>0</v>
      </c>
      <c r="BR14" s="66">
        <v>0</v>
      </c>
      <c r="BS14" s="66">
        <v>0</v>
      </c>
      <c r="BT14" s="66">
        <v>0</v>
      </c>
      <c r="BU14" s="66">
        <v>0</v>
      </c>
      <c r="BV14" s="66">
        <v>0</v>
      </c>
      <c r="BW14" s="66">
        <v>0</v>
      </c>
      <c r="BX14" s="66">
        <v>0</v>
      </c>
      <c r="BY14" s="66">
        <v>0</v>
      </c>
      <c r="BZ14" s="66">
        <v>0</v>
      </c>
      <c r="CA14" s="66">
        <v>0</v>
      </c>
      <c r="CB14" s="66">
        <v>0</v>
      </c>
      <c r="CC14" s="66">
        <v>0</v>
      </c>
      <c r="CD14" s="66">
        <v>0</v>
      </c>
      <c r="CE14" s="66">
        <v>0</v>
      </c>
      <c r="CF14" s="66">
        <v>0</v>
      </c>
      <c r="CG14" s="66">
        <v>0</v>
      </c>
      <c r="CH14" s="66">
        <v>0</v>
      </c>
    </row>
    <row r="15" spans="1:86" x14ac:dyDescent="0.25">
      <c r="A15" t="s">
        <v>519</v>
      </c>
      <c r="B15">
        <v>3</v>
      </c>
      <c r="C15" s="68">
        <v>0</v>
      </c>
      <c r="D15" s="68">
        <v>0</v>
      </c>
      <c r="E15" s="68">
        <v>0</v>
      </c>
      <c r="F15" s="68">
        <v>0</v>
      </c>
      <c r="G15" s="68">
        <v>0</v>
      </c>
      <c r="H15" s="68">
        <v>0</v>
      </c>
      <c r="I15" s="68">
        <v>0</v>
      </c>
      <c r="J15" s="68">
        <v>0</v>
      </c>
      <c r="K15" s="68">
        <v>0</v>
      </c>
      <c r="L15" s="68">
        <v>0</v>
      </c>
      <c r="M15" s="68">
        <v>0</v>
      </c>
      <c r="N15" s="68">
        <v>0</v>
      </c>
      <c r="O15" s="68">
        <v>0</v>
      </c>
      <c r="P15" s="68">
        <v>0</v>
      </c>
      <c r="Q15" s="68">
        <v>0.3333333333333333</v>
      </c>
      <c r="R15" s="68">
        <v>0.3333333333333333</v>
      </c>
      <c r="S15" s="68">
        <v>0.3333333333333333</v>
      </c>
      <c r="T15" s="68">
        <v>0</v>
      </c>
      <c r="U15" s="68">
        <v>0</v>
      </c>
      <c r="V15" s="68">
        <v>0</v>
      </c>
      <c r="W15" s="68">
        <v>0</v>
      </c>
      <c r="X15" s="68">
        <v>0</v>
      </c>
      <c r="Y15" s="68">
        <v>0</v>
      </c>
      <c r="Z15" s="68">
        <v>0</v>
      </c>
      <c r="AA15" s="68">
        <v>0</v>
      </c>
      <c r="AB15" s="68">
        <v>0</v>
      </c>
      <c r="AC15" s="68">
        <v>0</v>
      </c>
      <c r="AD15" s="68">
        <v>0</v>
      </c>
      <c r="AE15" s="68">
        <v>0</v>
      </c>
      <c r="AF15" s="68">
        <v>0</v>
      </c>
      <c r="AG15" s="68">
        <v>0</v>
      </c>
      <c r="AH15" s="68">
        <v>0</v>
      </c>
      <c r="AI15" s="68">
        <v>0</v>
      </c>
      <c r="AJ15" s="68">
        <v>0</v>
      </c>
      <c r="AK15" s="68">
        <v>0</v>
      </c>
      <c r="AL15" s="68">
        <v>0</v>
      </c>
      <c r="AM15" s="68">
        <v>0</v>
      </c>
      <c r="AN15" s="68">
        <v>0</v>
      </c>
      <c r="AO15" s="68">
        <v>0</v>
      </c>
      <c r="AP15" s="68">
        <v>0</v>
      </c>
      <c r="AQ15" s="68">
        <v>0</v>
      </c>
      <c r="AR15" s="68">
        <v>0</v>
      </c>
      <c r="AS15" s="68">
        <v>0</v>
      </c>
      <c r="AT15" s="68">
        <v>0</v>
      </c>
      <c r="AU15" s="68">
        <v>0</v>
      </c>
      <c r="AV15" s="68">
        <v>0</v>
      </c>
      <c r="AW15" s="68">
        <v>0</v>
      </c>
      <c r="AX15" s="68">
        <v>0</v>
      </c>
      <c r="AY15" s="68">
        <v>0</v>
      </c>
      <c r="AZ15" s="68">
        <v>0</v>
      </c>
      <c r="BA15" s="68">
        <v>0</v>
      </c>
      <c r="BB15" s="68">
        <v>0</v>
      </c>
      <c r="BC15" s="68">
        <v>0</v>
      </c>
      <c r="BD15" s="68">
        <v>0</v>
      </c>
      <c r="BE15" s="68">
        <v>0</v>
      </c>
      <c r="BF15" s="68">
        <v>0</v>
      </c>
      <c r="BG15" s="68">
        <v>0</v>
      </c>
      <c r="BH15" s="68">
        <v>0</v>
      </c>
      <c r="BI15" s="68">
        <v>0</v>
      </c>
      <c r="BJ15" s="68">
        <v>0</v>
      </c>
      <c r="BK15" s="68">
        <v>0</v>
      </c>
      <c r="BL15" s="68">
        <v>0</v>
      </c>
      <c r="BM15" s="68">
        <v>0</v>
      </c>
      <c r="BN15" s="68">
        <v>0</v>
      </c>
      <c r="BO15" s="68">
        <v>0</v>
      </c>
      <c r="BP15" s="68">
        <v>0</v>
      </c>
      <c r="BQ15" s="68">
        <v>0</v>
      </c>
      <c r="BR15" s="68">
        <v>0</v>
      </c>
      <c r="BS15" s="68">
        <v>0</v>
      </c>
      <c r="BT15" s="68">
        <v>0</v>
      </c>
      <c r="BU15" s="68">
        <v>0</v>
      </c>
      <c r="BV15" s="68">
        <v>0</v>
      </c>
      <c r="BW15" s="68">
        <v>0</v>
      </c>
      <c r="BX15" s="68">
        <v>0</v>
      </c>
      <c r="BY15" s="68">
        <v>0</v>
      </c>
      <c r="BZ15" s="68">
        <v>0</v>
      </c>
      <c r="CA15" s="68">
        <v>0</v>
      </c>
      <c r="CB15" s="68">
        <v>0</v>
      </c>
      <c r="CC15" s="68">
        <v>0</v>
      </c>
      <c r="CD15" s="68">
        <v>0</v>
      </c>
      <c r="CE15" s="68">
        <v>0</v>
      </c>
      <c r="CF15" s="68">
        <v>0</v>
      </c>
      <c r="CG15" s="68">
        <v>0</v>
      </c>
      <c r="CH15" s="68">
        <v>0</v>
      </c>
    </row>
    <row r="16" spans="1:86" s="44" customFormat="1" x14ac:dyDescent="0.25">
      <c r="A16" s="44" t="s">
        <v>520</v>
      </c>
      <c r="B16" s="44">
        <v>1</v>
      </c>
      <c r="C16" s="66">
        <v>1</v>
      </c>
      <c r="D16" s="66">
        <v>0</v>
      </c>
      <c r="E16" s="66">
        <v>0</v>
      </c>
      <c r="F16" s="66">
        <v>0</v>
      </c>
      <c r="G16" s="66">
        <v>0</v>
      </c>
      <c r="H16" s="66">
        <v>0</v>
      </c>
      <c r="I16" s="66">
        <v>0</v>
      </c>
      <c r="J16" s="66">
        <v>0</v>
      </c>
      <c r="K16" s="66">
        <v>0</v>
      </c>
      <c r="L16" s="66">
        <v>0</v>
      </c>
      <c r="M16" s="66">
        <v>0</v>
      </c>
      <c r="N16" s="66">
        <v>0</v>
      </c>
      <c r="O16" s="66">
        <v>0</v>
      </c>
      <c r="P16" s="66">
        <v>0</v>
      </c>
      <c r="Q16" s="66">
        <v>0</v>
      </c>
      <c r="R16" s="66">
        <v>0</v>
      </c>
      <c r="S16" s="66">
        <v>0</v>
      </c>
      <c r="T16" s="66">
        <v>0</v>
      </c>
      <c r="U16" s="66">
        <v>0</v>
      </c>
      <c r="V16" s="66">
        <v>0</v>
      </c>
      <c r="W16" s="66">
        <v>0</v>
      </c>
      <c r="X16" s="66">
        <v>0</v>
      </c>
      <c r="Y16" s="66">
        <v>0</v>
      </c>
      <c r="Z16" s="66">
        <v>0</v>
      </c>
      <c r="AA16" s="66">
        <v>0</v>
      </c>
      <c r="AB16" s="66">
        <v>0</v>
      </c>
      <c r="AC16" s="66">
        <v>0</v>
      </c>
      <c r="AD16" s="66">
        <v>0</v>
      </c>
      <c r="AE16" s="66">
        <v>0</v>
      </c>
      <c r="AF16" s="66">
        <v>0</v>
      </c>
      <c r="AG16" s="66">
        <v>0</v>
      </c>
      <c r="AH16" s="66">
        <v>0</v>
      </c>
      <c r="AI16" s="66">
        <v>0</v>
      </c>
      <c r="AJ16" s="66">
        <v>0</v>
      </c>
      <c r="AK16" s="66">
        <v>0</v>
      </c>
      <c r="AL16" s="66">
        <v>0</v>
      </c>
      <c r="AM16" s="66">
        <v>0</v>
      </c>
      <c r="AN16" s="66">
        <v>0</v>
      </c>
      <c r="AO16" s="66">
        <v>0</v>
      </c>
      <c r="AP16" s="66">
        <v>0</v>
      </c>
      <c r="AQ16" s="66">
        <v>0</v>
      </c>
      <c r="AR16" s="66">
        <v>0</v>
      </c>
      <c r="AS16" s="66">
        <v>0</v>
      </c>
      <c r="AT16" s="66">
        <v>0</v>
      </c>
      <c r="AU16" s="66">
        <v>0</v>
      </c>
      <c r="AV16" s="66">
        <v>0</v>
      </c>
      <c r="AW16" s="66">
        <v>0</v>
      </c>
      <c r="AX16" s="66">
        <v>0</v>
      </c>
      <c r="AY16" s="66">
        <v>0</v>
      </c>
      <c r="AZ16" s="66">
        <v>0</v>
      </c>
      <c r="BA16" s="66">
        <v>0</v>
      </c>
      <c r="BB16" s="66">
        <v>0</v>
      </c>
      <c r="BC16" s="66">
        <v>0</v>
      </c>
      <c r="BD16" s="66">
        <v>0</v>
      </c>
      <c r="BE16" s="66">
        <v>0</v>
      </c>
      <c r="BF16" s="66">
        <v>0</v>
      </c>
      <c r="BG16" s="66">
        <v>0</v>
      </c>
      <c r="BH16" s="66">
        <v>0</v>
      </c>
      <c r="BI16" s="66">
        <v>0</v>
      </c>
      <c r="BJ16" s="66">
        <v>0</v>
      </c>
      <c r="BK16" s="66">
        <v>0</v>
      </c>
      <c r="BL16" s="66">
        <v>0</v>
      </c>
      <c r="BM16" s="66">
        <v>0</v>
      </c>
      <c r="BN16" s="66">
        <v>0</v>
      </c>
      <c r="BO16" s="66">
        <v>0</v>
      </c>
      <c r="BP16" s="66">
        <v>0</v>
      </c>
      <c r="BQ16" s="66">
        <v>0</v>
      </c>
      <c r="BR16" s="66">
        <v>0</v>
      </c>
      <c r="BS16" s="66">
        <v>0</v>
      </c>
      <c r="BT16" s="66">
        <v>0</v>
      </c>
      <c r="BU16" s="66">
        <v>0</v>
      </c>
      <c r="BV16" s="66">
        <v>0</v>
      </c>
      <c r="BW16" s="66">
        <v>0</v>
      </c>
      <c r="BX16" s="66">
        <v>0</v>
      </c>
      <c r="BY16" s="66">
        <v>0</v>
      </c>
      <c r="BZ16" s="66">
        <v>0</v>
      </c>
      <c r="CA16" s="66">
        <v>0</v>
      </c>
      <c r="CB16" s="66">
        <v>0</v>
      </c>
      <c r="CC16" s="66">
        <v>0</v>
      </c>
      <c r="CD16" s="66">
        <v>0</v>
      </c>
      <c r="CE16" s="66">
        <v>0</v>
      </c>
      <c r="CF16" s="66">
        <v>0</v>
      </c>
      <c r="CG16" s="66">
        <v>0</v>
      </c>
      <c r="CH16" s="66">
        <v>0</v>
      </c>
    </row>
    <row r="17" spans="1:86" x14ac:dyDescent="0.25">
      <c r="A17" t="s">
        <v>521</v>
      </c>
      <c r="B17">
        <v>1</v>
      </c>
      <c r="C17" s="68">
        <v>1</v>
      </c>
      <c r="D17" s="68">
        <v>0</v>
      </c>
      <c r="E17" s="68">
        <v>0</v>
      </c>
      <c r="F17" s="68">
        <v>0</v>
      </c>
      <c r="G17" s="68">
        <v>0</v>
      </c>
      <c r="H17" s="68">
        <v>0</v>
      </c>
      <c r="I17" s="68">
        <v>0</v>
      </c>
      <c r="J17" s="68">
        <v>0</v>
      </c>
      <c r="K17" s="68">
        <v>0</v>
      </c>
      <c r="L17" s="68">
        <v>0</v>
      </c>
      <c r="M17" s="68">
        <v>0</v>
      </c>
      <c r="N17" s="68">
        <v>0</v>
      </c>
      <c r="O17" s="68">
        <v>0</v>
      </c>
      <c r="P17" s="68">
        <v>0</v>
      </c>
      <c r="Q17" s="68">
        <v>0</v>
      </c>
      <c r="R17" s="68">
        <v>0</v>
      </c>
      <c r="S17" s="68">
        <v>0</v>
      </c>
      <c r="T17" s="68">
        <v>0</v>
      </c>
      <c r="U17" s="68">
        <v>0</v>
      </c>
      <c r="V17" s="68">
        <v>0</v>
      </c>
      <c r="W17" s="68">
        <v>0</v>
      </c>
      <c r="X17" s="68">
        <v>0</v>
      </c>
      <c r="Y17" s="68">
        <v>0</v>
      </c>
      <c r="Z17" s="68">
        <v>0</v>
      </c>
      <c r="AA17" s="68">
        <v>0</v>
      </c>
      <c r="AB17" s="68">
        <v>0</v>
      </c>
      <c r="AC17" s="68">
        <v>0</v>
      </c>
      <c r="AD17" s="68">
        <v>0</v>
      </c>
      <c r="AE17" s="68">
        <v>0</v>
      </c>
      <c r="AF17" s="68">
        <v>0</v>
      </c>
      <c r="AG17" s="68">
        <v>0</v>
      </c>
      <c r="AH17" s="68">
        <v>0</v>
      </c>
      <c r="AI17" s="68">
        <v>0</v>
      </c>
      <c r="AJ17" s="68">
        <v>0</v>
      </c>
      <c r="AK17" s="68">
        <v>0</v>
      </c>
      <c r="AL17" s="68">
        <v>0</v>
      </c>
      <c r="AM17" s="68">
        <v>0</v>
      </c>
      <c r="AN17" s="68">
        <v>0</v>
      </c>
      <c r="AO17" s="68">
        <v>0</v>
      </c>
      <c r="AP17" s="68">
        <v>0</v>
      </c>
      <c r="AQ17" s="68">
        <v>0</v>
      </c>
      <c r="AR17" s="68">
        <v>0</v>
      </c>
      <c r="AS17" s="68">
        <v>0</v>
      </c>
      <c r="AT17" s="68">
        <v>0</v>
      </c>
      <c r="AU17" s="68">
        <v>0</v>
      </c>
      <c r="AV17" s="68">
        <v>0</v>
      </c>
      <c r="AW17" s="68">
        <v>0</v>
      </c>
      <c r="AX17" s="68">
        <v>0</v>
      </c>
      <c r="AY17" s="68">
        <v>0</v>
      </c>
      <c r="AZ17" s="68">
        <v>0</v>
      </c>
      <c r="BA17" s="68">
        <v>0</v>
      </c>
      <c r="BB17" s="68">
        <v>0</v>
      </c>
      <c r="BC17" s="68">
        <v>0</v>
      </c>
      <c r="BD17" s="68">
        <v>0</v>
      </c>
      <c r="BE17" s="68">
        <v>0</v>
      </c>
      <c r="BF17" s="68">
        <v>0</v>
      </c>
      <c r="BG17" s="68">
        <v>0</v>
      </c>
      <c r="BH17" s="68">
        <v>0</v>
      </c>
      <c r="BI17" s="68">
        <v>0</v>
      </c>
      <c r="BJ17" s="68">
        <v>0</v>
      </c>
      <c r="BK17" s="68">
        <v>0</v>
      </c>
      <c r="BL17" s="68">
        <v>0</v>
      </c>
      <c r="BM17" s="68">
        <v>0</v>
      </c>
      <c r="BN17" s="68">
        <v>0</v>
      </c>
      <c r="BO17" s="68">
        <v>0</v>
      </c>
      <c r="BP17" s="68">
        <v>0</v>
      </c>
      <c r="BQ17" s="68">
        <v>0</v>
      </c>
      <c r="BR17" s="68">
        <v>0</v>
      </c>
      <c r="BS17" s="68">
        <v>0</v>
      </c>
      <c r="BT17" s="68">
        <v>0</v>
      </c>
      <c r="BU17" s="68">
        <v>0</v>
      </c>
      <c r="BV17" s="68">
        <v>0</v>
      </c>
      <c r="BW17" s="68">
        <v>0</v>
      </c>
      <c r="BX17" s="68">
        <v>0</v>
      </c>
      <c r="BY17" s="68">
        <v>0</v>
      </c>
      <c r="BZ17" s="68">
        <v>0</v>
      </c>
      <c r="CA17" s="68">
        <v>0</v>
      </c>
      <c r="CB17" s="68">
        <v>0</v>
      </c>
      <c r="CC17" s="68">
        <v>0</v>
      </c>
      <c r="CD17" s="68">
        <v>0</v>
      </c>
      <c r="CE17" s="68">
        <v>0</v>
      </c>
      <c r="CF17" s="68">
        <v>0</v>
      </c>
      <c r="CG17" s="68">
        <v>0</v>
      </c>
      <c r="CH17" s="68">
        <v>0</v>
      </c>
    </row>
    <row r="18" spans="1:86" s="44" customFormat="1" x14ac:dyDescent="0.25">
      <c r="A18" s="44" t="s">
        <v>522</v>
      </c>
      <c r="B18" s="44">
        <v>1</v>
      </c>
      <c r="C18" s="66">
        <v>1</v>
      </c>
      <c r="D18" s="66">
        <v>0</v>
      </c>
      <c r="E18" s="66">
        <v>0</v>
      </c>
      <c r="F18" s="66">
        <v>0</v>
      </c>
      <c r="G18" s="66">
        <v>0</v>
      </c>
      <c r="H18" s="66">
        <v>0</v>
      </c>
      <c r="I18" s="66">
        <v>0</v>
      </c>
      <c r="J18" s="66">
        <v>0</v>
      </c>
      <c r="K18" s="66">
        <v>0</v>
      </c>
      <c r="L18" s="66">
        <v>0</v>
      </c>
      <c r="M18" s="66">
        <v>0</v>
      </c>
      <c r="N18" s="66">
        <v>0</v>
      </c>
      <c r="O18" s="66">
        <v>0</v>
      </c>
      <c r="P18" s="66">
        <v>0</v>
      </c>
      <c r="Q18" s="66">
        <v>0</v>
      </c>
      <c r="R18" s="66">
        <v>0</v>
      </c>
      <c r="S18" s="66">
        <v>0</v>
      </c>
      <c r="T18" s="66">
        <v>0</v>
      </c>
      <c r="U18" s="66">
        <v>0</v>
      </c>
      <c r="V18" s="66">
        <v>0</v>
      </c>
      <c r="W18" s="66">
        <v>0</v>
      </c>
      <c r="X18" s="66">
        <v>0</v>
      </c>
      <c r="Y18" s="66">
        <v>0</v>
      </c>
      <c r="Z18" s="66">
        <v>0</v>
      </c>
      <c r="AA18" s="66">
        <v>0</v>
      </c>
      <c r="AB18" s="66">
        <v>0</v>
      </c>
      <c r="AC18" s="66">
        <v>0</v>
      </c>
      <c r="AD18" s="66">
        <v>0</v>
      </c>
      <c r="AE18" s="66">
        <v>0</v>
      </c>
      <c r="AF18" s="66">
        <v>0</v>
      </c>
      <c r="AG18" s="66">
        <v>0</v>
      </c>
      <c r="AH18" s="66">
        <v>0</v>
      </c>
      <c r="AI18" s="66">
        <v>0</v>
      </c>
      <c r="AJ18" s="66">
        <v>0</v>
      </c>
      <c r="AK18" s="66">
        <v>0</v>
      </c>
      <c r="AL18" s="66">
        <v>0</v>
      </c>
      <c r="AM18" s="66">
        <v>0</v>
      </c>
      <c r="AN18" s="66">
        <v>0</v>
      </c>
      <c r="AO18" s="66">
        <v>0</v>
      </c>
      <c r="AP18" s="66">
        <v>0</v>
      </c>
      <c r="AQ18" s="66">
        <v>0</v>
      </c>
      <c r="AR18" s="66">
        <v>0</v>
      </c>
      <c r="AS18" s="66">
        <v>0</v>
      </c>
      <c r="AT18" s="66">
        <v>0</v>
      </c>
      <c r="AU18" s="66">
        <v>0</v>
      </c>
      <c r="AV18" s="66">
        <v>0</v>
      </c>
      <c r="AW18" s="66">
        <v>0</v>
      </c>
      <c r="AX18" s="66">
        <v>0</v>
      </c>
      <c r="AY18" s="66">
        <v>0</v>
      </c>
      <c r="AZ18" s="66">
        <v>0</v>
      </c>
      <c r="BA18" s="66">
        <v>0</v>
      </c>
      <c r="BB18" s="66">
        <v>0</v>
      </c>
      <c r="BC18" s="66">
        <v>0</v>
      </c>
      <c r="BD18" s="66">
        <v>0</v>
      </c>
      <c r="BE18" s="66">
        <v>0</v>
      </c>
      <c r="BF18" s="66">
        <v>0</v>
      </c>
      <c r="BG18" s="66">
        <v>0</v>
      </c>
      <c r="BH18" s="66">
        <v>0</v>
      </c>
      <c r="BI18" s="66">
        <v>0</v>
      </c>
      <c r="BJ18" s="66">
        <v>0</v>
      </c>
      <c r="BK18" s="66">
        <v>0</v>
      </c>
      <c r="BL18" s="66">
        <v>0</v>
      </c>
      <c r="BM18" s="66">
        <v>0</v>
      </c>
      <c r="BN18" s="66">
        <v>0</v>
      </c>
      <c r="BO18" s="66">
        <v>0</v>
      </c>
      <c r="BP18" s="66">
        <v>0</v>
      </c>
      <c r="BQ18" s="66">
        <v>0</v>
      </c>
      <c r="BR18" s="66">
        <v>0</v>
      </c>
      <c r="BS18" s="66">
        <v>0</v>
      </c>
      <c r="BT18" s="66">
        <v>0</v>
      </c>
      <c r="BU18" s="66">
        <v>0</v>
      </c>
      <c r="BV18" s="66">
        <v>0</v>
      </c>
      <c r="BW18" s="66">
        <v>0</v>
      </c>
      <c r="BX18" s="66">
        <v>0</v>
      </c>
      <c r="BY18" s="66">
        <v>0</v>
      </c>
      <c r="BZ18" s="66">
        <v>0</v>
      </c>
      <c r="CA18" s="66">
        <v>0</v>
      </c>
      <c r="CB18" s="66">
        <v>0</v>
      </c>
      <c r="CC18" s="66">
        <v>0</v>
      </c>
      <c r="CD18" s="66">
        <v>0</v>
      </c>
      <c r="CE18" s="66">
        <v>0</v>
      </c>
      <c r="CF18" s="66">
        <v>0</v>
      </c>
      <c r="CG18" s="66">
        <v>0</v>
      </c>
      <c r="CH18" s="66">
        <v>0</v>
      </c>
    </row>
    <row r="19" spans="1:86" x14ac:dyDescent="0.25">
      <c r="A19" t="s">
        <v>523</v>
      </c>
      <c r="B19">
        <v>3</v>
      </c>
      <c r="C19" s="68">
        <v>0.3333333333333333</v>
      </c>
      <c r="D19" s="68">
        <v>0.3333333333333333</v>
      </c>
      <c r="E19" s="68">
        <v>0.3333333333333333</v>
      </c>
      <c r="F19" s="68">
        <v>0</v>
      </c>
      <c r="G19" s="68">
        <v>0</v>
      </c>
      <c r="H19" s="68">
        <v>0</v>
      </c>
      <c r="I19" s="68">
        <v>0</v>
      </c>
      <c r="J19" s="68">
        <v>0</v>
      </c>
      <c r="K19" s="68">
        <v>0</v>
      </c>
      <c r="L19" s="68">
        <v>0</v>
      </c>
      <c r="M19" s="68">
        <v>0</v>
      </c>
      <c r="N19" s="68">
        <v>0</v>
      </c>
      <c r="O19" s="68">
        <v>0</v>
      </c>
      <c r="P19" s="68">
        <v>0</v>
      </c>
      <c r="Q19" s="68">
        <v>0</v>
      </c>
      <c r="R19" s="68">
        <v>0</v>
      </c>
      <c r="S19" s="68">
        <v>0</v>
      </c>
      <c r="T19" s="68">
        <v>0</v>
      </c>
      <c r="U19" s="68">
        <v>0</v>
      </c>
      <c r="V19" s="68">
        <v>0</v>
      </c>
      <c r="W19" s="68">
        <v>0</v>
      </c>
      <c r="X19" s="68">
        <v>0</v>
      </c>
      <c r="Y19" s="68">
        <v>0</v>
      </c>
      <c r="Z19" s="68">
        <v>0</v>
      </c>
      <c r="AA19" s="68">
        <v>0</v>
      </c>
      <c r="AB19" s="68">
        <v>0</v>
      </c>
      <c r="AC19" s="68">
        <v>0</v>
      </c>
      <c r="AD19" s="68">
        <v>0</v>
      </c>
      <c r="AE19" s="68">
        <v>0</v>
      </c>
      <c r="AF19" s="68">
        <v>0</v>
      </c>
      <c r="AG19" s="68">
        <v>0</v>
      </c>
      <c r="AH19" s="68">
        <v>0</v>
      </c>
      <c r="AI19" s="68">
        <v>0</v>
      </c>
      <c r="AJ19" s="68">
        <v>0</v>
      </c>
      <c r="AK19" s="68">
        <v>0</v>
      </c>
      <c r="AL19" s="68">
        <v>0</v>
      </c>
      <c r="AM19" s="68">
        <v>0</v>
      </c>
      <c r="AN19" s="68">
        <v>0</v>
      </c>
      <c r="AO19" s="68">
        <v>0</v>
      </c>
      <c r="AP19" s="68">
        <v>0</v>
      </c>
      <c r="AQ19" s="68">
        <v>0</v>
      </c>
      <c r="AR19" s="68">
        <v>0</v>
      </c>
      <c r="AS19" s="68">
        <v>0</v>
      </c>
      <c r="AT19" s="68">
        <v>0</v>
      </c>
      <c r="AU19" s="68">
        <v>0</v>
      </c>
      <c r="AV19" s="68">
        <v>0</v>
      </c>
      <c r="AW19" s="68">
        <v>0</v>
      </c>
      <c r="AX19" s="68">
        <v>0</v>
      </c>
      <c r="AY19" s="68">
        <v>0</v>
      </c>
      <c r="AZ19" s="68">
        <v>0</v>
      </c>
      <c r="BA19" s="68">
        <v>0</v>
      </c>
      <c r="BB19" s="68">
        <v>0</v>
      </c>
      <c r="BC19" s="68">
        <v>0</v>
      </c>
      <c r="BD19" s="68">
        <v>0</v>
      </c>
      <c r="BE19" s="68">
        <v>0</v>
      </c>
      <c r="BF19" s="68">
        <v>0</v>
      </c>
      <c r="BG19" s="68">
        <v>0</v>
      </c>
      <c r="BH19" s="68">
        <v>0</v>
      </c>
      <c r="BI19" s="68">
        <v>0</v>
      </c>
      <c r="BJ19" s="68">
        <v>0</v>
      </c>
      <c r="BK19" s="68">
        <v>0</v>
      </c>
      <c r="BL19" s="68">
        <v>0</v>
      </c>
      <c r="BM19" s="68">
        <v>0</v>
      </c>
      <c r="BN19" s="68">
        <v>0</v>
      </c>
      <c r="BO19" s="68">
        <v>0</v>
      </c>
      <c r="BP19" s="68">
        <v>0</v>
      </c>
      <c r="BQ19" s="68">
        <v>0</v>
      </c>
      <c r="BR19" s="68">
        <v>0</v>
      </c>
      <c r="BS19" s="68">
        <v>0</v>
      </c>
      <c r="BT19" s="68">
        <v>0</v>
      </c>
      <c r="BU19" s="68">
        <v>0</v>
      </c>
      <c r="BV19" s="68">
        <v>0</v>
      </c>
      <c r="BW19" s="68">
        <v>0</v>
      </c>
      <c r="BX19" s="68">
        <v>0</v>
      </c>
      <c r="BY19" s="68">
        <v>0</v>
      </c>
      <c r="BZ19" s="68">
        <v>0</v>
      </c>
      <c r="CA19" s="68">
        <v>0</v>
      </c>
      <c r="CB19" s="68">
        <v>0</v>
      </c>
      <c r="CC19" s="68">
        <v>0</v>
      </c>
      <c r="CD19" s="68">
        <v>0</v>
      </c>
      <c r="CE19" s="68">
        <v>0</v>
      </c>
      <c r="CF19" s="68">
        <v>0</v>
      </c>
      <c r="CG19" s="68">
        <v>0</v>
      </c>
      <c r="CH19" s="68">
        <v>0</v>
      </c>
    </row>
    <row r="20" spans="1:86" s="44" customFormat="1" x14ac:dyDescent="0.25">
      <c r="A20" s="44" t="s">
        <v>524</v>
      </c>
      <c r="B20" s="44">
        <v>1</v>
      </c>
      <c r="C20" s="66">
        <v>1</v>
      </c>
      <c r="D20" s="66">
        <v>0</v>
      </c>
      <c r="E20" s="66">
        <v>0</v>
      </c>
      <c r="F20" s="66">
        <v>0</v>
      </c>
      <c r="G20" s="66">
        <v>0</v>
      </c>
      <c r="H20" s="66">
        <v>0</v>
      </c>
      <c r="I20" s="66">
        <v>0</v>
      </c>
      <c r="J20" s="66">
        <v>0</v>
      </c>
      <c r="K20" s="66">
        <v>0</v>
      </c>
      <c r="L20" s="66">
        <v>0</v>
      </c>
      <c r="M20" s="66">
        <v>0</v>
      </c>
      <c r="N20" s="66">
        <v>0</v>
      </c>
      <c r="O20" s="66">
        <v>0</v>
      </c>
      <c r="P20" s="66">
        <v>0</v>
      </c>
      <c r="Q20" s="66">
        <v>0</v>
      </c>
      <c r="R20" s="66">
        <v>0</v>
      </c>
      <c r="S20" s="66">
        <v>0</v>
      </c>
      <c r="T20" s="66">
        <v>0</v>
      </c>
      <c r="U20" s="66">
        <v>0</v>
      </c>
      <c r="V20" s="66">
        <v>0</v>
      </c>
      <c r="W20" s="66">
        <v>0</v>
      </c>
      <c r="X20" s="66">
        <v>0</v>
      </c>
      <c r="Y20" s="66">
        <v>0</v>
      </c>
      <c r="Z20" s="66">
        <v>0</v>
      </c>
      <c r="AA20" s="66">
        <v>0</v>
      </c>
      <c r="AB20" s="66">
        <v>0</v>
      </c>
      <c r="AC20" s="66">
        <v>0</v>
      </c>
      <c r="AD20" s="66">
        <v>0</v>
      </c>
      <c r="AE20" s="66">
        <v>0</v>
      </c>
      <c r="AF20" s="66">
        <v>0</v>
      </c>
      <c r="AG20" s="66">
        <v>0</v>
      </c>
      <c r="AH20" s="66">
        <v>0</v>
      </c>
      <c r="AI20" s="66">
        <v>0</v>
      </c>
      <c r="AJ20" s="66">
        <v>0</v>
      </c>
      <c r="AK20" s="66">
        <v>0</v>
      </c>
      <c r="AL20" s="66">
        <v>0</v>
      </c>
      <c r="AM20" s="66">
        <v>0</v>
      </c>
      <c r="AN20" s="66">
        <v>0</v>
      </c>
      <c r="AO20" s="66">
        <v>0</v>
      </c>
      <c r="AP20" s="66">
        <v>0</v>
      </c>
      <c r="AQ20" s="66">
        <v>0</v>
      </c>
      <c r="AR20" s="66">
        <v>0</v>
      </c>
      <c r="AS20" s="66">
        <v>0</v>
      </c>
      <c r="AT20" s="66">
        <v>0</v>
      </c>
      <c r="AU20" s="66">
        <v>0</v>
      </c>
      <c r="AV20" s="66">
        <v>0</v>
      </c>
      <c r="AW20" s="66">
        <v>0</v>
      </c>
      <c r="AX20" s="66">
        <v>0</v>
      </c>
      <c r="AY20" s="66">
        <v>0</v>
      </c>
      <c r="AZ20" s="66">
        <v>0</v>
      </c>
      <c r="BA20" s="66">
        <v>0</v>
      </c>
      <c r="BB20" s="66">
        <v>0</v>
      </c>
      <c r="BC20" s="66">
        <v>0</v>
      </c>
      <c r="BD20" s="66">
        <v>0</v>
      </c>
      <c r="BE20" s="66">
        <v>0</v>
      </c>
      <c r="BF20" s="66">
        <v>0</v>
      </c>
      <c r="BG20" s="66">
        <v>0</v>
      </c>
      <c r="BH20" s="66">
        <v>0</v>
      </c>
      <c r="BI20" s="66">
        <v>0</v>
      </c>
      <c r="BJ20" s="66">
        <v>0</v>
      </c>
      <c r="BK20" s="66">
        <v>0</v>
      </c>
      <c r="BL20" s="66">
        <v>0</v>
      </c>
      <c r="BM20" s="66">
        <v>0</v>
      </c>
      <c r="BN20" s="66">
        <v>0</v>
      </c>
      <c r="BO20" s="66">
        <v>0</v>
      </c>
      <c r="BP20" s="66">
        <v>0</v>
      </c>
      <c r="BQ20" s="66">
        <v>0</v>
      </c>
      <c r="BR20" s="66">
        <v>0</v>
      </c>
      <c r="BS20" s="66">
        <v>0</v>
      </c>
      <c r="BT20" s="66">
        <v>0</v>
      </c>
      <c r="BU20" s="66">
        <v>0</v>
      </c>
      <c r="BV20" s="66">
        <v>0</v>
      </c>
      <c r="BW20" s="66">
        <v>0</v>
      </c>
      <c r="BX20" s="66">
        <v>0</v>
      </c>
      <c r="BY20" s="66">
        <v>0</v>
      </c>
      <c r="BZ20" s="66">
        <v>0</v>
      </c>
      <c r="CA20" s="66">
        <v>0</v>
      </c>
      <c r="CB20" s="66">
        <v>0</v>
      </c>
      <c r="CC20" s="66">
        <v>0</v>
      </c>
      <c r="CD20" s="66">
        <v>0</v>
      </c>
      <c r="CE20" s="66">
        <v>0</v>
      </c>
      <c r="CF20" s="66">
        <v>0</v>
      </c>
      <c r="CG20" s="66">
        <v>0</v>
      </c>
      <c r="CH20" s="66">
        <v>0</v>
      </c>
    </row>
    <row r="21" spans="1:86" x14ac:dyDescent="0.25">
      <c r="A21" t="s">
        <v>525</v>
      </c>
      <c r="B21">
        <v>1</v>
      </c>
      <c r="C21" s="68">
        <v>1</v>
      </c>
      <c r="D21" s="68">
        <v>0</v>
      </c>
      <c r="E21" s="68">
        <v>0</v>
      </c>
      <c r="F21" s="68">
        <v>0</v>
      </c>
      <c r="G21" s="68">
        <v>0</v>
      </c>
      <c r="H21" s="68">
        <v>0</v>
      </c>
      <c r="I21" s="68">
        <v>0</v>
      </c>
      <c r="J21" s="68">
        <v>0</v>
      </c>
      <c r="K21" s="68">
        <v>0</v>
      </c>
      <c r="L21" s="68">
        <v>0</v>
      </c>
      <c r="M21" s="68">
        <v>0</v>
      </c>
      <c r="N21" s="68">
        <v>0</v>
      </c>
      <c r="O21" s="68">
        <v>0</v>
      </c>
      <c r="P21" s="68">
        <v>0</v>
      </c>
      <c r="Q21" s="68">
        <v>0</v>
      </c>
      <c r="R21" s="68">
        <v>0</v>
      </c>
      <c r="S21" s="68">
        <v>0</v>
      </c>
      <c r="T21" s="68">
        <v>0</v>
      </c>
      <c r="U21" s="68">
        <v>0</v>
      </c>
      <c r="V21" s="68">
        <v>0</v>
      </c>
      <c r="W21" s="68">
        <v>0</v>
      </c>
      <c r="X21" s="68">
        <v>0</v>
      </c>
      <c r="Y21" s="68">
        <v>0</v>
      </c>
      <c r="Z21" s="68">
        <v>0</v>
      </c>
      <c r="AA21" s="68">
        <v>0</v>
      </c>
      <c r="AB21" s="68">
        <v>0</v>
      </c>
      <c r="AC21" s="68">
        <v>0</v>
      </c>
      <c r="AD21" s="68">
        <v>0</v>
      </c>
      <c r="AE21" s="68">
        <v>0</v>
      </c>
      <c r="AF21" s="68">
        <v>0</v>
      </c>
      <c r="AG21" s="68">
        <v>0</v>
      </c>
      <c r="AH21" s="68">
        <v>0</v>
      </c>
      <c r="AI21" s="68">
        <v>0</v>
      </c>
      <c r="AJ21" s="68">
        <v>0</v>
      </c>
      <c r="AK21" s="68">
        <v>0</v>
      </c>
      <c r="AL21" s="68">
        <v>0</v>
      </c>
      <c r="AM21" s="68">
        <v>0</v>
      </c>
      <c r="AN21" s="68">
        <v>0</v>
      </c>
      <c r="AO21" s="68">
        <v>0</v>
      </c>
      <c r="AP21" s="68">
        <v>0</v>
      </c>
      <c r="AQ21" s="68">
        <v>0</v>
      </c>
      <c r="AR21" s="68">
        <v>0</v>
      </c>
      <c r="AS21" s="68">
        <v>0</v>
      </c>
      <c r="AT21" s="68">
        <v>0</v>
      </c>
      <c r="AU21" s="68">
        <v>0</v>
      </c>
      <c r="AV21" s="68">
        <v>0</v>
      </c>
      <c r="AW21" s="68">
        <v>0</v>
      </c>
      <c r="AX21" s="68">
        <v>0</v>
      </c>
      <c r="AY21" s="68">
        <v>0</v>
      </c>
      <c r="AZ21" s="68">
        <v>0</v>
      </c>
      <c r="BA21" s="68">
        <v>0</v>
      </c>
      <c r="BB21" s="68">
        <v>0</v>
      </c>
      <c r="BC21" s="68">
        <v>0</v>
      </c>
      <c r="BD21" s="68">
        <v>0</v>
      </c>
      <c r="BE21" s="68">
        <v>0</v>
      </c>
      <c r="BF21" s="68">
        <v>0</v>
      </c>
      <c r="BG21" s="68">
        <v>0</v>
      </c>
      <c r="BH21" s="68">
        <v>0</v>
      </c>
      <c r="BI21" s="68">
        <v>0</v>
      </c>
      <c r="BJ21" s="68">
        <v>0</v>
      </c>
      <c r="BK21" s="68">
        <v>0</v>
      </c>
      <c r="BL21" s="68">
        <v>0</v>
      </c>
      <c r="BM21" s="68">
        <v>0</v>
      </c>
      <c r="BN21" s="68">
        <v>0</v>
      </c>
      <c r="BO21" s="68">
        <v>0</v>
      </c>
      <c r="BP21" s="68">
        <v>0</v>
      </c>
      <c r="BQ21" s="68">
        <v>0</v>
      </c>
      <c r="BR21" s="68">
        <v>0</v>
      </c>
      <c r="BS21" s="68">
        <v>0</v>
      </c>
      <c r="BT21" s="68">
        <v>0</v>
      </c>
      <c r="BU21" s="68">
        <v>0</v>
      </c>
      <c r="BV21" s="68">
        <v>0</v>
      </c>
      <c r="BW21" s="68">
        <v>0</v>
      </c>
      <c r="BX21" s="68">
        <v>0</v>
      </c>
      <c r="BY21" s="68">
        <v>0</v>
      </c>
      <c r="BZ21" s="68">
        <v>0</v>
      </c>
      <c r="CA21" s="68">
        <v>0</v>
      </c>
      <c r="CB21" s="68">
        <v>0</v>
      </c>
      <c r="CC21" s="68">
        <v>0</v>
      </c>
      <c r="CD21" s="68">
        <v>0</v>
      </c>
      <c r="CE21" s="68">
        <v>0</v>
      </c>
      <c r="CF21" s="68">
        <v>0</v>
      </c>
      <c r="CG21" s="68">
        <v>0</v>
      </c>
      <c r="CH21" s="68">
        <v>0</v>
      </c>
    </row>
    <row r="22" spans="1:86" s="44" customFormat="1" x14ac:dyDescent="0.25">
      <c r="A22" s="44" t="s">
        <v>526</v>
      </c>
      <c r="B22" s="44">
        <v>3</v>
      </c>
      <c r="C22" s="66">
        <v>0.3333333333333333</v>
      </c>
      <c r="D22" s="66">
        <v>0.3333333333333333</v>
      </c>
      <c r="E22" s="66">
        <v>0.3333333333333333</v>
      </c>
      <c r="F22" s="66">
        <v>0</v>
      </c>
      <c r="G22" s="66">
        <v>0</v>
      </c>
      <c r="H22" s="66">
        <v>0</v>
      </c>
      <c r="I22" s="66">
        <v>0</v>
      </c>
      <c r="J22" s="66">
        <v>0</v>
      </c>
      <c r="K22" s="66">
        <v>0</v>
      </c>
      <c r="L22" s="66">
        <v>0</v>
      </c>
      <c r="M22" s="66">
        <v>0</v>
      </c>
      <c r="N22" s="66">
        <v>0</v>
      </c>
      <c r="O22" s="66">
        <v>0</v>
      </c>
      <c r="P22" s="66">
        <v>0</v>
      </c>
      <c r="Q22" s="66">
        <v>0</v>
      </c>
      <c r="R22" s="66">
        <v>0</v>
      </c>
      <c r="S22" s="66">
        <v>0</v>
      </c>
      <c r="T22" s="66">
        <v>0</v>
      </c>
      <c r="U22" s="66">
        <v>0</v>
      </c>
      <c r="V22" s="66">
        <v>0</v>
      </c>
      <c r="W22" s="66">
        <v>0</v>
      </c>
      <c r="X22" s="66">
        <v>0</v>
      </c>
      <c r="Y22" s="66">
        <v>0</v>
      </c>
      <c r="Z22" s="66">
        <v>0</v>
      </c>
      <c r="AA22" s="66">
        <v>0</v>
      </c>
      <c r="AB22" s="66">
        <v>0</v>
      </c>
      <c r="AC22" s="66">
        <v>0</v>
      </c>
      <c r="AD22" s="66">
        <v>0</v>
      </c>
      <c r="AE22" s="66">
        <v>0</v>
      </c>
      <c r="AF22" s="66">
        <v>0</v>
      </c>
      <c r="AG22" s="66">
        <v>0</v>
      </c>
      <c r="AH22" s="66">
        <v>0</v>
      </c>
      <c r="AI22" s="66">
        <v>0</v>
      </c>
      <c r="AJ22" s="66">
        <v>0</v>
      </c>
      <c r="AK22" s="66">
        <v>0</v>
      </c>
      <c r="AL22" s="66">
        <v>0</v>
      </c>
      <c r="AM22" s="66">
        <v>0</v>
      </c>
      <c r="AN22" s="66">
        <v>0</v>
      </c>
      <c r="AO22" s="66">
        <v>0</v>
      </c>
      <c r="AP22" s="66">
        <v>0</v>
      </c>
      <c r="AQ22" s="66">
        <v>0</v>
      </c>
      <c r="AR22" s="66">
        <v>0</v>
      </c>
      <c r="AS22" s="66">
        <v>0</v>
      </c>
      <c r="AT22" s="66">
        <v>0</v>
      </c>
      <c r="AU22" s="66">
        <v>0</v>
      </c>
      <c r="AV22" s="66">
        <v>0</v>
      </c>
      <c r="AW22" s="66">
        <v>0</v>
      </c>
      <c r="AX22" s="66">
        <v>0</v>
      </c>
      <c r="AY22" s="66">
        <v>0</v>
      </c>
      <c r="AZ22" s="66">
        <v>0</v>
      </c>
      <c r="BA22" s="66">
        <v>0</v>
      </c>
      <c r="BB22" s="66">
        <v>0</v>
      </c>
      <c r="BC22" s="66">
        <v>0</v>
      </c>
      <c r="BD22" s="66">
        <v>0</v>
      </c>
      <c r="BE22" s="66">
        <v>0</v>
      </c>
      <c r="BF22" s="66">
        <v>0</v>
      </c>
      <c r="BG22" s="66">
        <v>0</v>
      </c>
      <c r="BH22" s="66">
        <v>0</v>
      </c>
      <c r="BI22" s="66">
        <v>0</v>
      </c>
      <c r="BJ22" s="66">
        <v>0</v>
      </c>
      <c r="BK22" s="66">
        <v>0</v>
      </c>
      <c r="BL22" s="66">
        <v>0</v>
      </c>
      <c r="BM22" s="66">
        <v>0</v>
      </c>
      <c r="BN22" s="66">
        <v>0</v>
      </c>
      <c r="BO22" s="66">
        <v>0</v>
      </c>
      <c r="BP22" s="66">
        <v>0</v>
      </c>
      <c r="BQ22" s="66">
        <v>0</v>
      </c>
      <c r="BR22" s="66">
        <v>0</v>
      </c>
      <c r="BS22" s="66">
        <v>0</v>
      </c>
      <c r="BT22" s="66">
        <v>0</v>
      </c>
      <c r="BU22" s="66">
        <v>0</v>
      </c>
      <c r="BV22" s="66">
        <v>0</v>
      </c>
      <c r="BW22" s="66">
        <v>0</v>
      </c>
      <c r="BX22" s="66">
        <v>0</v>
      </c>
      <c r="BY22" s="66">
        <v>0</v>
      </c>
      <c r="BZ22" s="66">
        <v>0</v>
      </c>
      <c r="CA22" s="66">
        <v>0</v>
      </c>
      <c r="CB22" s="66">
        <v>0</v>
      </c>
      <c r="CC22" s="66">
        <v>0</v>
      </c>
      <c r="CD22" s="66">
        <v>0</v>
      </c>
      <c r="CE22" s="66">
        <v>0</v>
      </c>
      <c r="CF22" s="66">
        <v>0</v>
      </c>
      <c r="CG22" s="66">
        <v>0</v>
      </c>
      <c r="CH22" s="66">
        <v>0</v>
      </c>
    </row>
    <row r="23" spans="1:86" x14ac:dyDescent="0.25">
      <c r="A23" t="s">
        <v>527</v>
      </c>
      <c r="B23">
        <v>1</v>
      </c>
      <c r="C23" s="68">
        <v>1</v>
      </c>
      <c r="D23" s="68">
        <v>0</v>
      </c>
      <c r="E23" s="68">
        <v>0</v>
      </c>
      <c r="F23" s="68">
        <v>0</v>
      </c>
      <c r="G23" s="68">
        <v>0</v>
      </c>
      <c r="H23" s="68">
        <v>0</v>
      </c>
      <c r="I23" s="68">
        <v>0</v>
      </c>
      <c r="J23" s="68">
        <v>0</v>
      </c>
      <c r="K23" s="68">
        <v>0</v>
      </c>
      <c r="L23" s="68">
        <v>0</v>
      </c>
      <c r="M23" s="68">
        <v>0</v>
      </c>
      <c r="N23" s="68">
        <v>0</v>
      </c>
      <c r="O23" s="68">
        <v>0</v>
      </c>
      <c r="P23" s="68">
        <v>0</v>
      </c>
      <c r="Q23" s="68">
        <v>0</v>
      </c>
      <c r="R23" s="68">
        <v>0</v>
      </c>
      <c r="S23" s="68">
        <v>0</v>
      </c>
      <c r="T23" s="68">
        <v>0</v>
      </c>
      <c r="U23" s="68">
        <v>0</v>
      </c>
      <c r="V23" s="68">
        <v>0</v>
      </c>
      <c r="W23" s="68">
        <v>0</v>
      </c>
      <c r="X23" s="68">
        <v>0</v>
      </c>
      <c r="Y23" s="68">
        <v>0</v>
      </c>
      <c r="Z23" s="68">
        <v>0</v>
      </c>
      <c r="AA23" s="68">
        <v>0</v>
      </c>
      <c r="AB23" s="68">
        <v>0</v>
      </c>
      <c r="AC23" s="68">
        <v>0</v>
      </c>
      <c r="AD23" s="68">
        <v>0</v>
      </c>
      <c r="AE23" s="68">
        <v>0</v>
      </c>
      <c r="AF23" s="68">
        <v>0</v>
      </c>
      <c r="AG23" s="68">
        <v>0</v>
      </c>
      <c r="AH23" s="68">
        <v>0</v>
      </c>
      <c r="AI23" s="68">
        <v>0</v>
      </c>
      <c r="AJ23" s="68">
        <v>0</v>
      </c>
      <c r="AK23" s="68">
        <v>0</v>
      </c>
      <c r="AL23" s="68">
        <v>0</v>
      </c>
      <c r="AM23" s="68">
        <v>0</v>
      </c>
      <c r="AN23" s="68">
        <v>0</v>
      </c>
      <c r="AO23" s="68">
        <v>0</v>
      </c>
      <c r="AP23" s="68">
        <v>0</v>
      </c>
      <c r="AQ23" s="68">
        <v>0</v>
      </c>
      <c r="AR23" s="68">
        <v>0</v>
      </c>
      <c r="AS23" s="68">
        <v>0</v>
      </c>
      <c r="AT23" s="68">
        <v>0</v>
      </c>
      <c r="AU23" s="68">
        <v>0</v>
      </c>
      <c r="AV23" s="68">
        <v>0</v>
      </c>
      <c r="AW23" s="68">
        <v>0</v>
      </c>
      <c r="AX23" s="68">
        <v>0</v>
      </c>
      <c r="AY23" s="68">
        <v>0</v>
      </c>
      <c r="AZ23" s="68">
        <v>0</v>
      </c>
      <c r="BA23" s="68">
        <v>0</v>
      </c>
      <c r="BB23" s="68">
        <v>0</v>
      </c>
      <c r="BC23" s="68">
        <v>0</v>
      </c>
      <c r="BD23" s="68">
        <v>0</v>
      </c>
      <c r="BE23" s="68">
        <v>0</v>
      </c>
      <c r="BF23" s="68">
        <v>0</v>
      </c>
      <c r="BG23" s="68">
        <v>0</v>
      </c>
      <c r="BH23" s="68">
        <v>0</v>
      </c>
      <c r="BI23" s="68">
        <v>0</v>
      </c>
      <c r="BJ23" s="68">
        <v>0</v>
      </c>
      <c r="BK23" s="68">
        <v>0</v>
      </c>
      <c r="BL23" s="68">
        <v>0</v>
      </c>
      <c r="BM23" s="68">
        <v>0</v>
      </c>
      <c r="BN23" s="68">
        <v>0</v>
      </c>
      <c r="BO23" s="68">
        <v>0</v>
      </c>
      <c r="BP23" s="68">
        <v>0</v>
      </c>
      <c r="BQ23" s="68">
        <v>0</v>
      </c>
      <c r="BR23" s="68">
        <v>0</v>
      </c>
      <c r="BS23" s="68">
        <v>0</v>
      </c>
      <c r="BT23" s="68">
        <v>0</v>
      </c>
      <c r="BU23" s="68">
        <v>0</v>
      </c>
      <c r="BV23" s="68">
        <v>0</v>
      </c>
      <c r="BW23" s="68">
        <v>0</v>
      </c>
      <c r="BX23" s="68">
        <v>0</v>
      </c>
      <c r="BY23" s="68">
        <v>0</v>
      </c>
      <c r="BZ23" s="68">
        <v>0</v>
      </c>
      <c r="CA23" s="68">
        <v>0</v>
      </c>
      <c r="CB23" s="68">
        <v>0</v>
      </c>
      <c r="CC23" s="68">
        <v>0</v>
      </c>
      <c r="CD23" s="68">
        <v>0</v>
      </c>
      <c r="CE23" s="68">
        <v>0</v>
      </c>
      <c r="CF23" s="68">
        <v>0</v>
      </c>
      <c r="CG23" s="68">
        <v>0</v>
      </c>
      <c r="CH23" s="68">
        <v>0</v>
      </c>
    </row>
    <row r="24" spans="1:86" s="44" customFormat="1" x14ac:dyDescent="0.25">
      <c r="A24" s="44" t="s">
        <v>528</v>
      </c>
      <c r="B24" s="44">
        <v>1</v>
      </c>
      <c r="C24" s="66">
        <v>1</v>
      </c>
      <c r="D24" s="66">
        <v>0</v>
      </c>
      <c r="E24" s="66">
        <v>0</v>
      </c>
      <c r="F24" s="66">
        <v>0</v>
      </c>
      <c r="G24" s="66">
        <v>0</v>
      </c>
      <c r="H24" s="66">
        <v>0</v>
      </c>
      <c r="I24" s="66">
        <v>0</v>
      </c>
      <c r="J24" s="66">
        <v>0</v>
      </c>
      <c r="K24" s="66">
        <v>0</v>
      </c>
      <c r="L24" s="66">
        <v>0</v>
      </c>
      <c r="M24" s="66">
        <v>0</v>
      </c>
      <c r="N24" s="66">
        <v>0</v>
      </c>
      <c r="O24" s="66">
        <v>0</v>
      </c>
      <c r="P24" s="66">
        <v>0</v>
      </c>
      <c r="Q24" s="66">
        <v>0</v>
      </c>
      <c r="R24" s="66">
        <v>0</v>
      </c>
      <c r="S24" s="66">
        <v>0</v>
      </c>
      <c r="T24" s="66">
        <v>0</v>
      </c>
      <c r="U24" s="66">
        <v>0</v>
      </c>
      <c r="V24" s="66">
        <v>0</v>
      </c>
      <c r="W24" s="66">
        <v>0</v>
      </c>
      <c r="X24" s="66">
        <v>0</v>
      </c>
      <c r="Y24" s="66">
        <v>0</v>
      </c>
      <c r="Z24" s="66">
        <v>0</v>
      </c>
      <c r="AA24" s="66">
        <v>0</v>
      </c>
      <c r="AB24" s="66">
        <v>0</v>
      </c>
      <c r="AC24" s="66">
        <v>0</v>
      </c>
      <c r="AD24" s="66">
        <v>0</v>
      </c>
      <c r="AE24" s="66">
        <v>0</v>
      </c>
      <c r="AF24" s="66">
        <v>0</v>
      </c>
      <c r="AG24" s="66">
        <v>0</v>
      </c>
      <c r="AH24" s="66">
        <v>0</v>
      </c>
      <c r="AI24" s="66">
        <v>0</v>
      </c>
      <c r="AJ24" s="66">
        <v>0</v>
      </c>
      <c r="AK24" s="66">
        <v>0</v>
      </c>
      <c r="AL24" s="66">
        <v>0</v>
      </c>
      <c r="AM24" s="66">
        <v>0</v>
      </c>
      <c r="AN24" s="66">
        <v>0</v>
      </c>
      <c r="AO24" s="66">
        <v>0</v>
      </c>
      <c r="AP24" s="66">
        <v>0</v>
      </c>
      <c r="AQ24" s="66">
        <v>0</v>
      </c>
      <c r="AR24" s="66">
        <v>0</v>
      </c>
      <c r="AS24" s="66">
        <v>0</v>
      </c>
      <c r="AT24" s="66">
        <v>0</v>
      </c>
      <c r="AU24" s="66">
        <v>0</v>
      </c>
      <c r="AV24" s="66">
        <v>0</v>
      </c>
      <c r="AW24" s="66">
        <v>0</v>
      </c>
      <c r="AX24" s="66">
        <v>0</v>
      </c>
      <c r="AY24" s="66">
        <v>0</v>
      </c>
      <c r="AZ24" s="66">
        <v>0</v>
      </c>
      <c r="BA24" s="66">
        <v>0</v>
      </c>
      <c r="BB24" s="66">
        <v>0</v>
      </c>
      <c r="BC24" s="66">
        <v>0</v>
      </c>
      <c r="BD24" s="66">
        <v>0</v>
      </c>
      <c r="BE24" s="66">
        <v>0</v>
      </c>
      <c r="BF24" s="66">
        <v>0</v>
      </c>
      <c r="BG24" s="66">
        <v>0</v>
      </c>
      <c r="BH24" s="66">
        <v>0</v>
      </c>
      <c r="BI24" s="66">
        <v>0</v>
      </c>
      <c r="BJ24" s="66">
        <v>0</v>
      </c>
      <c r="BK24" s="66">
        <v>0</v>
      </c>
      <c r="BL24" s="66">
        <v>0</v>
      </c>
      <c r="BM24" s="66">
        <v>0</v>
      </c>
      <c r="BN24" s="66">
        <v>0</v>
      </c>
      <c r="BO24" s="66">
        <v>0</v>
      </c>
      <c r="BP24" s="66">
        <v>0</v>
      </c>
      <c r="BQ24" s="66">
        <v>0</v>
      </c>
      <c r="BR24" s="66">
        <v>0</v>
      </c>
      <c r="BS24" s="66">
        <v>0</v>
      </c>
      <c r="BT24" s="66">
        <v>0</v>
      </c>
      <c r="BU24" s="66">
        <v>0</v>
      </c>
      <c r="BV24" s="66">
        <v>0</v>
      </c>
      <c r="BW24" s="66">
        <v>0</v>
      </c>
      <c r="BX24" s="66">
        <v>0</v>
      </c>
      <c r="BY24" s="66">
        <v>0</v>
      </c>
      <c r="BZ24" s="66">
        <v>0</v>
      </c>
      <c r="CA24" s="66">
        <v>0</v>
      </c>
      <c r="CB24" s="66">
        <v>0</v>
      </c>
      <c r="CC24" s="66">
        <v>0</v>
      </c>
      <c r="CD24" s="66">
        <v>0</v>
      </c>
      <c r="CE24" s="66">
        <v>0</v>
      </c>
      <c r="CF24" s="66">
        <v>0</v>
      </c>
      <c r="CG24" s="66">
        <v>0</v>
      </c>
      <c r="CH24" s="66">
        <v>0</v>
      </c>
    </row>
    <row r="25" spans="1:86" x14ac:dyDescent="0.25">
      <c r="A25" t="s">
        <v>529</v>
      </c>
      <c r="B25">
        <v>1</v>
      </c>
      <c r="C25" s="68">
        <v>1</v>
      </c>
      <c r="D25" s="68">
        <v>0</v>
      </c>
      <c r="E25" s="68">
        <v>0</v>
      </c>
      <c r="F25" s="68">
        <v>0</v>
      </c>
      <c r="G25" s="68">
        <v>0</v>
      </c>
      <c r="H25" s="68">
        <v>0</v>
      </c>
      <c r="I25" s="68">
        <v>0</v>
      </c>
      <c r="J25" s="68">
        <v>0</v>
      </c>
      <c r="K25" s="68">
        <v>0</v>
      </c>
      <c r="L25" s="68">
        <v>0</v>
      </c>
      <c r="M25" s="68">
        <v>0</v>
      </c>
      <c r="N25" s="68">
        <v>0</v>
      </c>
      <c r="O25" s="68">
        <v>0</v>
      </c>
      <c r="P25" s="68">
        <v>0</v>
      </c>
      <c r="Q25" s="68">
        <v>0</v>
      </c>
      <c r="R25" s="68">
        <v>0</v>
      </c>
      <c r="S25" s="68">
        <v>0</v>
      </c>
      <c r="T25" s="68">
        <v>0</v>
      </c>
      <c r="U25" s="68">
        <v>0</v>
      </c>
      <c r="V25" s="68">
        <v>0</v>
      </c>
      <c r="W25" s="68">
        <v>0</v>
      </c>
      <c r="X25" s="68">
        <v>0</v>
      </c>
      <c r="Y25" s="68">
        <v>0</v>
      </c>
      <c r="Z25" s="68">
        <v>0</v>
      </c>
      <c r="AA25" s="68">
        <v>0</v>
      </c>
      <c r="AB25" s="68">
        <v>0</v>
      </c>
      <c r="AC25" s="68">
        <v>0</v>
      </c>
      <c r="AD25" s="68">
        <v>0</v>
      </c>
      <c r="AE25" s="68">
        <v>0</v>
      </c>
      <c r="AF25" s="68">
        <v>0</v>
      </c>
      <c r="AG25" s="68">
        <v>0</v>
      </c>
      <c r="AH25" s="68">
        <v>0</v>
      </c>
      <c r="AI25" s="68">
        <v>0</v>
      </c>
      <c r="AJ25" s="68">
        <v>0</v>
      </c>
      <c r="AK25" s="68">
        <v>0</v>
      </c>
      <c r="AL25" s="68">
        <v>0</v>
      </c>
      <c r="AM25" s="68">
        <v>0</v>
      </c>
      <c r="AN25" s="68">
        <v>0</v>
      </c>
      <c r="AO25" s="68">
        <v>0</v>
      </c>
      <c r="AP25" s="68">
        <v>0</v>
      </c>
      <c r="AQ25" s="68">
        <v>0</v>
      </c>
      <c r="AR25" s="68">
        <v>0</v>
      </c>
      <c r="AS25" s="68">
        <v>0</v>
      </c>
      <c r="AT25" s="68">
        <v>0</v>
      </c>
      <c r="AU25" s="68">
        <v>0</v>
      </c>
      <c r="AV25" s="68">
        <v>0</v>
      </c>
      <c r="AW25" s="68">
        <v>0</v>
      </c>
      <c r="AX25" s="68">
        <v>0</v>
      </c>
      <c r="AY25" s="68">
        <v>0</v>
      </c>
      <c r="AZ25" s="68">
        <v>0</v>
      </c>
      <c r="BA25" s="68">
        <v>0</v>
      </c>
      <c r="BB25" s="68">
        <v>0</v>
      </c>
      <c r="BC25" s="68">
        <v>0</v>
      </c>
      <c r="BD25" s="68">
        <v>0</v>
      </c>
      <c r="BE25" s="68">
        <v>0</v>
      </c>
      <c r="BF25" s="68">
        <v>0</v>
      </c>
      <c r="BG25" s="68">
        <v>0</v>
      </c>
      <c r="BH25" s="68">
        <v>0</v>
      </c>
      <c r="BI25" s="68">
        <v>0</v>
      </c>
      <c r="BJ25" s="68">
        <v>0</v>
      </c>
      <c r="BK25" s="68">
        <v>0</v>
      </c>
      <c r="BL25" s="68">
        <v>0</v>
      </c>
      <c r="BM25" s="68">
        <v>0</v>
      </c>
      <c r="BN25" s="68">
        <v>0</v>
      </c>
      <c r="BO25" s="68">
        <v>0</v>
      </c>
      <c r="BP25" s="68">
        <v>0</v>
      </c>
      <c r="BQ25" s="68">
        <v>0</v>
      </c>
      <c r="BR25" s="68">
        <v>0</v>
      </c>
      <c r="BS25" s="68">
        <v>0</v>
      </c>
      <c r="BT25" s="68">
        <v>0</v>
      </c>
      <c r="BU25" s="68">
        <v>0</v>
      </c>
      <c r="BV25" s="68">
        <v>0</v>
      </c>
      <c r="BW25" s="68">
        <v>0</v>
      </c>
      <c r="BX25" s="68">
        <v>0</v>
      </c>
      <c r="BY25" s="68">
        <v>0</v>
      </c>
      <c r="BZ25" s="68">
        <v>0</v>
      </c>
      <c r="CA25" s="68">
        <v>0</v>
      </c>
      <c r="CB25" s="68">
        <v>0</v>
      </c>
      <c r="CC25" s="68">
        <v>0</v>
      </c>
      <c r="CD25" s="68">
        <v>0</v>
      </c>
      <c r="CE25" s="68">
        <v>0</v>
      </c>
      <c r="CF25" s="68">
        <v>0</v>
      </c>
      <c r="CG25" s="68">
        <v>0</v>
      </c>
      <c r="CH25" s="68">
        <v>0</v>
      </c>
    </row>
    <row r="26" spans="1:86" s="44" customFormat="1" x14ac:dyDescent="0.25">
      <c r="A26" s="44" t="s">
        <v>530</v>
      </c>
      <c r="B26" s="44">
        <v>1</v>
      </c>
      <c r="C26" s="66">
        <v>1</v>
      </c>
      <c r="D26" s="66">
        <v>0</v>
      </c>
      <c r="E26" s="66">
        <v>0</v>
      </c>
      <c r="F26" s="66">
        <v>0</v>
      </c>
      <c r="G26" s="66">
        <v>0</v>
      </c>
      <c r="H26" s="66">
        <v>0</v>
      </c>
      <c r="I26" s="66">
        <v>0</v>
      </c>
      <c r="J26" s="66">
        <v>0</v>
      </c>
      <c r="K26" s="66">
        <v>0</v>
      </c>
      <c r="L26" s="66">
        <v>0</v>
      </c>
      <c r="M26" s="66">
        <v>0</v>
      </c>
      <c r="N26" s="66">
        <v>0</v>
      </c>
      <c r="O26" s="66">
        <v>0</v>
      </c>
      <c r="P26" s="66">
        <v>0</v>
      </c>
      <c r="Q26" s="66">
        <v>0</v>
      </c>
      <c r="R26" s="66">
        <v>0</v>
      </c>
      <c r="S26" s="66">
        <v>0</v>
      </c>
      <c r="T26" s="66">
        <v>0</v>
      </c>
      <c r="U26" s="66">
        <v>0</v>
      </c>
      <c r="V26" s="66">
        <v>0</v>
      </c>
      <c r="W26" s="66">
        <v>0</v>
      </c>
      <c r="X26" s="66">
        <v>0</v>
      </c>
      <c r="Y26" s="66">
        <v>0</v>
      </c>
      <c r="Z26" s="66">
        <v>0</v>
      </c>
      <c r="AA26" s="66">
        <v>0</v>
      </c>
      <c r="AB26" s="66">
        <v>0</v>
      </c>
      <c r="AC26" s="66">
        <v>0</v>
      </c>
      <c r="AD26" s="66">
        <v>0</v>
      </c>
      <c r="AE26" s="66">
        <v>0</v>
      </c>
      <c r="AF26" s="66">
        <v>0</v>
      </c>
      <c r="AG26" s="66">
        <v>0</v>
      </c>
      <c r="AH26" s="66">
        <v>0</v>
      </c>
      <c r="AI26" s="66">
        <v>0</v>
      </c>
      <c r="AJ26" s="66">
        <v>0</v>
      </c>
      <c r="AK26" s="66">
        <v>0</v>
      </c>
      <c r="AL26" s="66">
        <v>0</v>
      </c>
      <c r="AM26" s="66">
        <v>0</v>
      </c>
      <c r="AN26" s="66">
        <v>0</v>
      </c>
      <c r="AO26" s="66">
        <v>0</v>
      </c>
      <c r="AP26" s="66">
        <v>0</v>
      </c>
      <c r="AQ26" s="66">
        <v>0</v>
      </c>
      <c r="AR26" s="66">
        <v>0</v>
      </c>
      <c r="AS26" s="66">
        <v>0</v>
      </c>
      <c r="AT26" s="66">
        <v>0</v>
      </c>
      <c r="AU26" s="66">
        <v>0</v>
      </c>
      <c r="AV26" s="66">
        <v>0</v>
      </c>
      <c r="AW26" s="66">
        <v>0</v>
      </c>
      <c r="AX26" s="66">
        <v>0</v>
      </c>
      <c r="AY26" s="66">
        <v>0</v>
      </c>
      <c r="AZ26" s="66">
        <v>0</v>
      </c>
      <c r="BA26" s="66">
        <v>0</v>
      </c>
      <c r="BB26" s="66">
        <v>0</v>
      </c>
      <c r="BC26" s="66">
        <v>0</v>
      </c>
      <c r="BD26" s="66">
        <v>0</v>
      </c>
      <c r="BE26" s="66">
        <v>0</v>
      </c>
      <c r="BF26" s="66">
        <v>0</v>
      </c>
      <c r="BG26" s="66">
        <v>0</v>
      </c>
      <c r="BH26" s="66">
        <v>0</v>
      </c>
      <c r="BI26" s="66">
        <v>0</v>
      </c>
      <c r="BJ26" s="66">
        <v>0</v>
      </c>
      <c r="BK26" s="66">
        <v>0</v>
      </c>
      <c r="BL26" s="66">
        <v>0</v>
      </c>
      <c r="BM26" s="66">
        <v>0</v>
      </c>
      <c r="BN26" s="66">
        <v>0</v>
      </c>
      <c r="BO26" s="66">
        <v>0</v>
      </c>
      <c r="BP26" s="66">
        <v>0</v>
      </c>
      <c r="BQ26" s="66">
        <v>0</v>
      </c>
      <c r="BR26" s="66">
        <v>0</v>
      </c>
      <c r="BS26" s="66">
        <v>0</v>
      </c>
      <c r="BT26" s="66">
        <v>0</v>
      </c>
      <c r="BU26" s="66">
        <v>0</v>
      </c>
      <c r="BV26" s="66">
        <v>0</v>
      </c>
      <c r="BW26" s="66">
        <v>0</v>
      </c>
      <c r="BX26" s="66">
        <v>0</v>
      </c>
      <c r="BY26" s="66">
        <v>0</v>
      </c>
      <c r="BZ26" s="66">
        <v>0</v>
      </c>
      <c r="CA26" s="66">
        <v>0</v>
      </c>
      <c r="CB26" s="66">
        <v>0</v>
      </c>
      <c r="CC26" s="66">
        <v>0</v>
      </c>
      <c r="CD26" s="66">
        <v>0</v>
      </c>
      <c r="CE26" s="66">
        <v>0</v>
      </c>
      <c r="CF26" s="66">
        <v>0</v>
      </c>
      <c r="CG26" s="66">
        <v>0</v>
      </c>
      <c r="CH26" s="66">
        <v>0</v>
      </c>
    </row>
    <row r="27" spans="1:86" x14ac:dyDescent="0.25">
      <c r="A27" t="s">
        <v>531</v>
      </c>
      <c r="B27">
        <v>1</v>
      </c>
      <c r="C27" s="68">
        <v>1</v>
      </c>
      <c r="D27" s="68">
        <v>0</v>
      </c>
      <c r="E27" s="68">
        <v>0</v>
      </c>
      <c r="F27" s="68">
        <v>0</v>
      </c>
      <c r="G27" s="68">
        <v>0</v>
      </c>
      <c r="H27" s="68">
        <v>0</v>
      </c>
      <c r="I27" s="68">
        <v>0</v>
      </c>
      <c r="J27" s="68">
        <v>0</v>
      </c>
      <c r="K27" s="68">
        <v>0</v>
      </c>
      <c r="L27" s="68">
        <v>0</v>
      </c>
      <c r="M27" s="68">
        <v>0</v>
      </c>
      <c r="N27" s="68">
        <v>0</v>
      </c>
      <c r="O27" s="68">
        <v>0</v>
      </c>
      <c r="P27" s="68">
        <v>0</v>
      </c>
      <c r="Q27" s="68">
        <v>0</v>
      </c>
      <c r="R27" s="68">
        <v>0</v>
      </c>
      <c r="S27" s="68">
        <v>0</v>
      </c>
      <c r="T27" s="68">
        <v>0</v>
      </c>
      <c r="U27" s="68">
        <v>0</v>
      </c>
      <c r="V27" s="68">
        <v>0</v>
      </c>
      <c r="W27" s="68">
        <v>0</v>
      </c>
      <c r="X27" s="68">
        <v>0</v>
      </c>
      <c r="Y27" s="68">
        <v>0</v>
      </c>
      <c r="Z27" s="68">
        <v>0</v>
      </c>
      <c r="AA27" s="68">
        <v>0</v>
      </c>
      <c r="AB27" s="68">
        <v>0</v>
      </c>
      <c r="AC27" s="68">
        <v>0</v>
      </c>
      <c r="AD27" s="68">
        <v>0</v>
      </c>
      <c r="AE27" s="68">
        <v>0</v>
      </c>
      <c r="AF27" s="68">
        <v>0</v>
      </c>
      <c r="AG27" s="68">
        <v>0</v>
      </c>
      <c r="AH27" s="68">
        <v>0</v>
      </c>
      <c r="AI27" s="68">
        <v>0</v>
      </c>
      <c r="AJ27" s="68">
        <v>0</v>
      </c>
      <c r="AK27" s="68">
        <v>0</v>
      </c>
      <c r="AL27" s="68">
        <v>0</v>
      </c>
      <c r="AM27" s="68">
        <v>0</v>
      </c>
      <c r="AN27" s="68">
        <v>0</v>
      </c>
      <c r="AO27" s="68">
        <v>0</v>
      </c>
      <c r="AP27" s="68">
        <v>0</v>
      </c>
      <c r="AQ27" s="68">
        <v>0</v>
      </c>
      <c r="AR27" s="68">
        <v>0</v>
      </c>
      <c r="AS27" s="68">
        <v>0</v>
      </c>
      <c r="AT27" s="68">
        <v>0</v>
      </c>
      <c r="AU27" s="68">
        <v>0</v>
      </c>
      <c r="AV27" s="68">
        <v>0</v>
      </c>
      <c r="AW27" s="68">
        <v>0</v>
      </c>
      <c r="AX27" s="68">
        <v>0</v>
      </c>
      <c r="AY27" s="68">
        <v>0</v>
      </c>
      <c r="AZ27" s="68">
        <v>0</v>
      </c>
      <c r="BA27" s="68">
        <v>0</v>
      </c>
      <c r="BB27" s="68">
        <v>0</v>
      </c>
      <c r="BC27" s="68">
        <v>0</v>
      </c>
      <c r="BD27" s="68">
        <v>0</v>
      </c>
      <c r="BE27" s="68">
        <v>0</v>
      </c>
      <c r="BF27" s="68">
        <v>0</v>
      </c>
      <c r="BG27" s="68">
        <v>0</v>
      </c>
      <c r="BH27" s="68">
        <v>0</v>
      </c>
      <c r="BI27" s="68">
        <v>0</v>
      </c>
      <c r="BJ27" s="68">
        <v>0</v>
      </c>
      <c r="BK27" s="68">
        <v>0</v>
      </c>
      <c r="BL27" s="68">
        <v>0</v>
      </c>
      <c r="BM27" s="68">
        <v>0</v>
      </c>
      <c r="BN27" s="68">
        <v>0</v>
      </c>
      <c r="BO27" s="68">
        <v>0</v>
      </c>
      <c r="BP27" s="68">
        <v>0</v>
      </c>
      <c r="BQ27" s="68">
        <v>0</v>
      </c>
      <c r="BR27" s="68">
        <v>0</v>
      </c>
      <c r="BS27" s="68">
        <v>0</v>
      </c>
      <c r="BT27" s="68">
        <v>0</v>
      </c>
      <c r="BU27" s="68">
        <v>0</v>
      </c>
      <c r="BV27" s="68">
        <v>0</v>
      </c>
      <c r="BW27" s="68">
        <v>0</v>
      </c>
      <c r="BX27" s="68">
        <v>0</v>
      </c>
      <c r="BY27" s="68">
        <v>0</v>
      </c>
      <c r="BZ27" s="68">
        <v>0</v>
      </c>
      <c r="CA27" s="68">
        <v>0</v>
      </c>
      <c r="CB27" s="68">
        <v>0</v>
      </c>
      <c r="CC27" s="68">
        <v>0</v>
      </c>
      <c r="CD27" s="68">
        <v>0</v>
      </c>
      <c r="CE27" s="68">
        <v>0</v>
      </c>
      <c r="CF27" s="68">
        <v>0</v>
      </c>
      <c r="CG27" s="68">
        <v>0</v>
      </c>
      <c r="CH27" s="68">
        <v>0</v>
      </c>
    </row>
    <row r="28" spans="1:86" s="44" customFormat="1" x14ac:dyDescent="0.25">
      <c r="A28" s="44" t="s">
        <v>532</v>
      </c>
      <c r="B28" s="44">
        <v>1</v>
      </c>
      <c r="C28" s="66">
        <v>1</v>
      </c>
      <c r="D28" s="66">
        <v>0</v>
      </c>
      <c r="E28" s="66">
        <v>0</v>
      </c>
      <c r="F28" s="66">
        <v>0</v>
      </c>
      <c r="G28" s="66">
        <v>0</v>
      </c>
      <c r="H28" s="66">
        <v>0</v>
      </c>
      <c r="I28" s="66">
        <v>0</v>
      </c>
      <c r="J28" s="66">
        <v>0</v>
      </c>
      <c r="K28" s="66">
        <v>0</v>
      </c>
      <c r="L28" s="66">
        <v>0</v>
      </c>
      <c r="M28" s="66">
        <v>0</v>
      </c>
      <c r="N28" s="66">
        <v>0</v>
      </c>
      <c r="O28" s="66">
        <v>0</v>
      </c>
      <c r="P28" s="66">
        <v>0</v>
      </c>
      <c r="Q28" s="66">
        <v>0</v>
      </c>
      <c r="R28" s="66">
        <v>0</v>
      </c>
      <c r="S28" s="66">
        <v>0</v>
      </c>
      <c r="T28" s="66">
        <v>0</v>
      </c>
      <c r="U28" s="66">
        <v>0</v>
      </c>
      <c r="V28" s="66">
        <v>0</v>
      </c>
      <c r="W28" s="66">
        <v>0</v>
      </c>
      <c r="X28" s="66">
        <v>0</v>
      </c>
      <c r="Y28" s="66">
        <v>0</v>
      </c>
      <c r="Z28" s="66">
        <v>0</v>
      </c>
      <c r="AA28" s="66">
        <v>0</v>
      </c>
      <c r="AB28" s="66">
        <v>0</v>
      </c>
      <c r="AC28" s="66">
        <v>0</v>
      </c>
      <c r="AD28" s="66">
        <v>0</v>
      </c>
      <c r="AE28" s="66">
        <v>0</v>
      </c>
      <c r="AF28" s="66">
        <v>0</v>
      </c>
      <c r="AG28" s="66">
        <v>0</v>
      </c>
      <c r="AH28" s="66">
        <v>0</v>
      </c>
      <c r="AI28" s="66">
        <v>0</v>
      </c>
      <c r="AJ28" s="66">
        <v>0</v>
      </c>
      <c r="AK28" s="66">
        <v>0</v>
      </c>
      <c r="AL28" s="66">
        <v>0</v>
      </c>
      <c r="AM28" s="66">
        <v>0</v>
      </c>
      <c r="AN28" s="66">
        <v>0</v>
      </c>
      <c r="AO28" s="66">
        <v>0</v>
      </c>
      <c r="AP28" s="66">
        <v>0</v>
      </c>
      <c r="AQ28" s="66">
        <v>0</v>
      </c>
      <c r="AR28" s="66">
        <v>0</v>
      </c>
      <c r="AS28" s="66">
        <v>0</v>
      </c>
      <c r="AT28" s="66">
        <v>0</v>
      </c>
      <c r="AU28" s="66">
        <v>0</v>
      </c>
      <c r="AV28" s="66">
        <v>0</v>
      </c>
      <c r="AW28" s="66">
        <v>0</v>
      </c>
      <c r="AX28" s="66">
        <v>0</v>
      </c>
      <c r="AY28" s="66">
        <v>0</v>
      </c>
      <c r="AZ28" s="66">
        <v>0</v>
      </c>
      <c r="BA28" s="66">
        <v>0</v>
      </c>
      <c r="BB28" s="66">
        <v>0</v>
      </c>
      <c r="BC28" s="66">
        <v>0</v>
      </c>
      <c r="BD28" s="66">
        <v>0</v>
      </c>
      <c r="BE28" s="66">
        <v>0</v>
      </c>
      <c r="BF28" s="66">
        <v>0</v>
      </c>
      <c r="BG28" s="66">
        <v>0</v>
      </c>
      <c r="BH28" s="66">
        <v>0</v>
      </c>
      <c r="BI28" s="66">
        <v>0</v>
      </c>
      <c r="BJ28" s="66">
        <v>0</v>
      </c>
      <c r="BK28" s="66">
        <v>0</v>
      </c>
      <c r="BL28" s="66">
        <v>0</v>
      </c>
      <c r="BM28" s="66">
        <v>0</v>
      </c>
      <c r="BN28" s="66">
        <v>0</v>
      </c>
      <c r="BO28" s="66">
        <v>0</v>
      </c>
      <c r="BP28" s="66">
        <v>0</v>
      </c>
      <c r="BQ28" s="66">
        <v>0</v>
      </c>
      <c r="BR28" s="66">
        <v>0</v>
      </c>
      <c r="BS28" s="66">
        <v>0</v>
      </c>
      <c r="BT28" s="66">
        <v>0</v>
      </c>
      <c r="BU28" s="66">
        <v>0</v>
      </c>
      <c r="BV28" s="66">
        <v>0</v>
      </c>
      <c r="BW28" s="66">
        <v>0</v>
      </c>
      <c r="BX28" s="66">
        <v>0</v>
      </c>
      <c r="BY28" s="66">
        <v>0</v>
      </c>
      <c r="BZ28" s="66">
        <v>0</v>
      </c>
      <c r="CA28" s="66">
        <v>0</v>
      </c>
      <c r="CB28" s="66">
        <v>0</v>
      </c>
      <c r="CC28" s="66">
        <v>0</v>
      </c>
      <c r="CD28" s="66">
        <v>0</v>
      </c>
      <c r="CE28" s="66">
        <v>0</v>
      </c>
      <c r="CF28" s="66">
        <v>0</v>
      </c>
      <c r="CG28" s="66">
        <v>0</v>
      </c>
      <c r="CH28" s="66">
        <v>0</v>
      </c>
    </row>
    <row r="29" spans="1:86" x14ac:dyDescent="0.25">
      <c r="A29" t="s">
        <v>533</v>
      </c>
      <c r="B29">
        <v>1</v>
      </c>
      <c r="C29" s="68">
        <v>1</v>
      </c>
      <c r="D29" s="68">
        <v>0</v>
      </c>
      <c r="E29" s="68">
        <v>0</v>
      </c>
      <c r="F29" s="68">
        <v>0</v>
      </c>
      <c r="G29" s="68">
        <v>0</v>
      </c>
      <c r="H29" s="68">
        <v>0</v>
      </c>
      <c r="I29" s="68">
        <v>0</v>
      </c>
      <c r="J29" s="68">
        <v>0</v>
      </c>
      <c r="K29" s="68">
        <v>0</v>
      </c>
      <c r="L29" s="68">
        <v>0</v>
      </c>
      <c r="M29" s="68">
        <v>0</v>
      </c>
      <c r="N29" s="68">
        <v>0</v>
      </c>
      <c r="O29" s="68">
        <v>0</v>
      </c>
      <c r="P29" s="68">
        <v>0</v>
      </c>
      <c r="Q29" s="68">
        <v>0</v>
      </c>
      <c r="R29" s="68">
        <v>0</v>
      </c>
      <c r="S29" s="68">
        <v>0</v>
      </c>
      <c r="T29" s="68">
        <v>0</v>
      </c>
      <c r="U29" s="68">
        <v>0</v>
      </c>
      <c r="V29" s="68">
        <v>0</v>
      </c>
      <c r="W29" s="68">
        <v>0</v>
      </c>
      <c r="X29" s="68">
        <v>0</v>
      </c>
      <c r="Y29" s="68">
        <v>0</v>
      </c>
      <c r="Z29" s="68">
        <v>0</v>
      </c>
      <c r="AA29" s="68">
        <v>0</v>
      </c>
      <c r="AB29" s="68">
        <v>0</v>
      </c>
      <c r="AC29" s="68">
        <v>0</v>
      </c>
      <c r="AD29" s="68">
        <v>0</v>
      </c>
      <c r="AE29" s="68">
        <v>0</v>
      </c>
      <c r="AF29" s="68">
        <v>0</v>
      </c>
      <c r="AG29" s="68">
        <v>0</v>
      </c>
      <c r="AH29" s="68">
        <v>0</v>
      </c>
      <c r="AI29" s="68">
        <v>0</v>
      </c>
      <c r="AJ29" s="68">
        <v>0</v>
      </c>
      <c r="AK29" s="68">
        <v>0</v>
      </c>
      <c r="AL29" s="68">
        <v>0</v>
      </c>
      <c r="AM29" s="68">
        <v>0</v>
      </c>
      <c r="AN29" s="68">
        <v>0</v>
      </c>
      <c r="AO29" s="68">
        <v>0</v>
      </c>
      <c r="AP29" s="68">
        <v>0</v>
      </c>
      <c r="AQ29" s="68">
        <v>0</v>
      </c>
      <c r="AR29" s="68">
        <v>0</v>
      </c>
      <c r="AS29" s="68">
        <v>0</v>
      </c>
      <c r="AT29" s="68">
        <v>0</v>
      </c>
      <c r="AU29" s="68">
        <v>0</v>
      </c>
      <c r="AV29" s="68">
        <v>0</v>
      </c>
      <c r="AW29" s="68">
        <v>0</v>
      </c>
      <c r="AX29" s="68">
        <v>0</v>
      </c>
      <c r="AY29" s="68">
        <v>0</v>
      </c>
      <c r="AZ29" s="68">
        <v>0</v>
      </c>
      <c r="BA29" s="68">
        <v>0</v>
      </c>
      <c r="BB29" s="68">
        <v>0</v>
      </c>
      <c r="BC29" s="68">
        <v>0</v>
      </c>
      <c r="BD29" s="68">
        <v>0</v>
      </c>
      <c r="BE29" s="68">
        <v>0</v>
      </c>
      <c r="BF29" s="68">
        <v>0</v>
      </c>
      <c r="BG29" s="68">
        <v>0</v>
      </c>
      <c r="BH29" s="68">
        <v>0</v>
      </c>
      <c r="BI29" s="68">
        <v>0</v>
      </c>
      <c r="BJ29" s="68">
        <v>0</v>
      </c>
      <c r="BK29" s="68">
        <v>0</v>
      </c>
      <c r="BL29" s="68">
        <v>0</v>
      </c>
      <c r="BM29" s="68">
        <v>0</v>
      </c>
      <c r="BN29" s="68">
        <v>0</v>
      </c>
      <c r="BO29" s="68">
        <v>0</v>
      </c>
      <c r="BP29" s="68">
        <v>0</v>
      </c>
      <c r="BQ29" s="68">
        <v>0</v>
      </c>
      <c r="BR29" s="68">
        <v>0</v>
      </c>
      <c r="BS29" s="68">
        <v>0</v>
      </c>
      <c r="BT29" s="68">
        <v>0</v>
      </c>
      <c r="BU29" s="68">
        <v>0</v>
      </c>
      <c r="BV29" s="68">
        <v>0</v>
      </c>
      <c r="BW29" s="68">
        <v>0</v>
      </c>
      <c r="BX29" s="68">
        <v>0</v>
      </c>
      <c r="BY29" s="68">
        <v>0</v>
      </c>
      <c r="BZ29" s="68">
        <v>0</v>
      </c>
      <c r="CA29" s="68">
        <v>0</v>
      </c>
      <c r="CB29" s="68">
        <v>0</v>
      </c>
      <c r="CC29" s="68">
        <v>0</v>
      </c>
      <c r="CD29" s="68">
        <v>0</v>
      </c>
      <c r="CE29" s="68">
        <v>0</v>
      </c>
      <c r="CF29" s="68">
        <v>0</v>
      </c>
      <c r="CG29" s="68">
        <v>0</v>
      </c>
      <c r="CH29" s="68">
        <v>0</v>
      </c>
    </row>
    <row r="30" spans="1:86" s="44" customFormat="1" x14ac:dyDescent="0.25">
      <c r="A30" s="44" t="s">
        <v>534</v>
      </c>
      <c r="B30" s="44">
        <v>1</v>
      </c>
      <c r="C30" s="66">
        <v>1</v>
      </c>
      <c r="D30" s="66">
        <v>0</v>
      </c>
      <c r="E30" s="66">
        <v>0</v>
      </c>
      <c r="F30" s="66">
        <v>0</v>
      </c>
      <c r="G30" s="66">
        <v>0</v>
      </c>
      <c r="H30" s="66">
        <v>0</v>
      </c>
      <c r="I30" s="66">
        <v>0</v>
      </c>
      <c r="J30" s="66">
        <v>0</v>
      </c>
      <c r="K30" s="66">
        <v>0</v>
      </c>
      <c r="L30" s="66">
        <v>0</v>
      </c>
      <c r="M30" s="66">
        <v>0</v>
      </c>
      <c r="N30" s="66">
        <v>0</v>
      </c>
      <c r="O30" s="66">
        <v>0</v>
      </c>
      <c r="P30" s="66">
        <v>0</v>
      </c>
      <c r="Q30" s="66">
        <v>0</v>
      </c>
      <c r="R30" s="66">
        <v>0</v>
      </c>
      <c r="S30" s="66">
        <v>0</v>
      </c>
      <c r="T30" s="66">
        <v>0</v>
      </c>
      <c r="U30" s="66">
        <v>0</v>
      </c>
      <c r="V30" s="66">
        <v>0</v>
      </c>
      <c r="W30" s="66">
        <v>0</v>
      </c>
      <c r="X30" s="66">
        <v>0</v>
      </c>
      <c r="Y30" s="66">
        <v>0</v>
      </c>
      <c r="Z30" s="66">
        <v>0</v>
      </c>
      <c r="AA30" s="66">
        <v>0</v>
      </c>
      <c r="AB30" s="66">
        <v>0</v>
      </c>
      <c r="AC30" s="66">
        <v>0</v>
      </c>
      <c r="AD30" s="66">
        <v>0</v>
      </c>
      <c r="AE30" s="66">
        <v>0</v>
      </c>
      <c r="AF30" s="66">
        <v>0</v>
      </c>
      <c r="AG30" s="66">
        <v>0</v>
      </c>
      <c r="AH30" s="66">
        <v>0</v>
      </c>
      <c r="AI30" s="66">
        <v>0</v>
      </c>
      <c r="AJ30" s="66">
        <v>0</v>
      </c>
      <c r="AK30" s="66">
        <v>0</v>
      </c>
      <c r="AL30" s="66">
        <v>0</v>
      </c>
      <c r="AM30" s="66">
        <v>0</v>
      </c>
      <c r="AN30" s="66">
        <v>0</v>
      </c>
      <c r="AO30" s="66">
        <v>0</v>
      </c>
      <c r="AP30" s="66">
        <v>0</v>
      </c>
      <c r="AQ30" s="66">
        <v>0</v>
      </c>
      <c r="AR30" s="66">
        <v>0</v>
      </c>
      <c r="AS30" s="66">
        <v>0</v>
      </c>
      <c r="AT30" s="66">
        <v>0</v>
      </c>
      <c r="AU30" s="66">
        <v>0</v>
      </c>
      <c r="AV30" s="66">
        <v>0</v>
      </c>
      <c r="AW30" s="66">
        <v>0</v>
      </c>
      <c r="AX30" s="66">
        <v>0</v>
      </c>
      <c r="AY30" s="66">
        <v>0</v>
      </c>
      <c r="AZ30" s="66">
        <v>0</v>
      </c>
      <c r="BA30" s="66">
        <v>0</v>
      </c>
      <c r="BB30" s="66">
        <v>0</v>
      </c>
      <c r="BC30" s="66">
        <v>0</v>
      </c>
      <c r="BD30" s="66">
        <v>0</v>
      </c>
      <c r="BE30" s="66">
        <v>0</v>
      </c>
      <c r="BF30" s="66">
        <v>0</v>
      </c>
      <c r="BG30" s="66">
        <v>0</v>
      </c>
      <c r="BH30" s="66">
        <v>0</v>
      </c>
      <c r="BI30" s="66">
        <v>0</v>
      </c>
      <c r="BJ30" s="66">
        <v>0</v>
      </c>
      <c r="BK30" s="66">
        <v>0</v>
      </c>
      <c r="BL30" s="66">
        <v>0</v>
      </c>
      <c r="BM30" s="66">
        <v>0</v>
      </c>
      <c r="BN30" s="66">
        <v>0</v>
      </c>
      <c r="BO30" s="66">
        <v>0</v>
      </c>
      <c r="BP30" s="66">
        <v>0</v>
      </c>
      <c r="BQ30" s="66">
        <v>0</v>
      </c>
      <c r="BR30" s="66">
        <v>0</v>
      </c>
      <c r="BS30" s="66">
        <v>0</v>
      </c>
      <c r="BT30" s="66">
        <v>0</v>
      </c>
      <c r="BU30" s="66">
        <v>0</v>
      </c>
      <c r="BV30" s="66">
        <v>0</v>
      </c>
      <c r="BW30" s="66">
        <v>0</v>
      </c>
      <c r="BX30" s="66">
        <v>0</v>
      </c>
      <c r="BY30" s="66">
        <v>0</v>
      </c>
      <c r="BZ30" s="66">
        <v>0</v>
      </c>
      <c r="CA30" s="66">
        <v>0</v>
      </c>
      <c r="CB30" s="66">
        <v>0</v>
      </c>
      <c r="CC30" s="66">
        <v>0</v>
      </c>
      <c r="CD30" s="66">
        <v>0</v>
      </c>
      <c r="CE30" s="66">
        <v>0</v>
      </c>
      <c r="CF30" s="66">
        <v>0</v>
      </c>
      <c r="CG30" s="66">
        <v>0</v>
      </c>
      <c r="CH30" s="66">
        <v>0</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25"/>
  <sheetViews>
    <sheetView workbookViewId="0" showGridLines="0"/>
  </sheetViews>
  <sheetFormatPr defaultRowHeight="15" outlineLevelRow="0" outlineLevelCol="0" x14ac:dyDescent="55"/>
  <cols>
    <col min="1" max="1" width="3" customWidth="1"/>
    <col min="2" max="2" width="28" customWidth="1"/>
    <col min="3" max="3" width="12" customWidth="1"/>
    <col min="4" max="7" width="18" customWidth="1"/>
    <col min="8" max="8" width="3" customWidth="1"/>
  </cols>
  <sheetData>
    <row r="2" spans="2:7" x14ac:dyDescent="0.25">
      <c r="B2" s="23" t="s">
        <v>42</v>
      </c>
      <c r="C2" s="23"/>
      <c r="D2" s="23"/>
      <c r="E2" s="23"/>
      <c r="F2" s="23"/>
      <c r="G2" s="23"/>
    </row>
    <row r="5" spans="2:7" x14ac:dyDescent="0.25">
      <c r="B5" s="24" t="s">
        <v>43</v>
      </c>
      <c r="C5" s="25" t="s">
        <v>44</v>
      </c>
      <c r="D5" s="25" t="s">
        <v>45</v>
      </c>
      <c r="E5" s="25" t="s">
        <v>46</v>
      </c>
      <c r="F5" s="25" t="s">
        <v>47</v>
      </c>
      <c r="G5" s="25" t="s">
        <v>48</v>
      </c>
    </row>
    <row r="6" spans="2:7" s="26" customFormat="1" x14ac:dyDescent="0.25">
      <c r="B6" s="27" t="s">
        <v>49</v>
      </c>
      <c r="C6" s="28">
        <v>1</v>
      </c>
      <c r="D6" s="29">
        <v>6065812.5</v>
      </c>
      <c r="E6" s="30">
        <v>0</v>
      </c>
      <c r="F6" s="30">
        <v>0</v>
      </c>
      <c r="G6" s="31">
        <v>-2530647.6171874995</v>
      </c>
    </row>
    <row r="7" spans="2:7" s="8" customFormat="1" x14ac:dyDescent="0.25">
      <c r="B7" s="32" t="s">
        <v>50</v>
      </c>
      <c r="C7" s="33">
        <v>2</v>
      </c>
      <c r="D7" s="34">
        <v>14062.5</v>
      </c>
      <c r="E7" s="35">
        <v>0</v>
      </c>
      <c r="F7" s="35">
        <v>0</v>
      </c>
      <c r="G7" s="36">
        <v>-2530647.6171874995</v>
      </c>
    </row>
    <row r="8" spans="2:7" s="26" customFormat="1" x14ac:dyDescent="0.25">
      <c r="B8" s="27" t="s">
        <v>51</v>
      </c>
      <c r="C8" s="28">
        <v>3</v>
      </c>
      <c r="D8" s="29">
        <v>14062.5</v>
      </c>
      <c r="E8" s="30">
        <v>0</v>
      </c>
      <c r="F8" s="30">
        <v>0</v>
      </c>
      <c r="G8" s="31">
        <v>-2530647.6171874995</v>
      </c>
    </row>
    <row r="9" spans="2:7" s="8" customFormat="1" x14ac:dyDescent="0.25">
      <c r="B9" s="32" t="s">
        <v>52</v>
      </c>
      <c r="C9" s="33">
        <v>4</v>
      </c>
      <c r="D9" s="34">
        <v>47062.5</v>
      </c>
      <c r="E9" s="35">
        <v>0</v>
      </c>
      <c r="F9" s="35">
        <v>0</v>
      </c>
      <c r="G9" s="36">
        <v>-2530647.6171874995</v>
      </c>
    </row>
    <row r="10" spans="2:7" s="26" customFormat="1" x14ac:dyDescent="0.25">
      <c r="B10" s="27" t="s">
        <v>53</v>
      </c>
      <c r="C10" s="28">
        <v>5</v>
      </c>
      <c r="D10" s="29">
        <v>47062.5</v>
      </c>
      <c r="E10" s="30">
        <v>0</v>
      </c>
      <c r="F10" s="30">
        <v>0</v>
      </c>
      <c r="G10" s="31">
        <v>-2530647.6171874995</v>
      </c>
    </row>
    <row r="11" spans="2:7" s="8" customFormat="1" x14ac:dyDescent="0.25">
      <c r="B11" s="32" t="s">
        <v>54</v>
      </c>
      <c r="C11" s="33">
        <v>6</v>
      </c>
      <c r="D11" s="34">
        <v>47062.5</v>
      </c>
      <c r="E11" s="35">
        <v>0</v>
      </c>
      <c r="F11" s="35">
        <v>0</v>
      </c>
      <c r="G11" s="36">
        <v>-2530647.6171874995</v>
      </c>
    </row>
    <row r="12" spans="2:7" s="26" customFormat="1" x14ac:dyDescent="0.25">
      <c r="B12" s="27" t="s">
        <v>55</v>
      </c>
      <c r="C12" s="28">
        <v>7</v>
      </c>
      <c r="D12" s="29">
        <v>47062.5</v>
      </c>
      <c r="E12" s="30">
        <v>0</v>
      </c>
      <c r="F12" s="30">
        <v>0</v>
      </c>
      <c r="G12" s="31">
        <v>-2530647.6171874995</v>
      </c>
    </row>
    <row r="13" spans="2:7" s="8" customFormat="1" x14ac:dyDescent="0.25">
      <c r="B13" s="32" t="s">
        <v>56</v>
      </c>
      <c r="C13" s="33">
        <v>8</v>
      </c>
      <c r="D13" s="34">
        <v>77687.5</v>
      </c>
      <c r="E13" s="35">
        <v>0</v>
      </c>
      <c r="F13" s="35">
        <v>0</v>
      </c>
      <c r="G13" s="36">
        <v>-2530647.6171874995</v>
      </c>
    </row>
    <row r="14" spans="2:7" s="26" customFormat="1" x14ac:dyDescent="0.25">
      <c r="B14" s="27" t="s">
        <v>57</v>
      </c>
      <c r="C14" s="28">
        <v>9</v>
      </c>
      <c r="D14" s="29">
        <v>77687.5</v>
      </c>
      <c r="E14" s="30">
        <v>0</v>
      </c>
      <c r="F14" s="30">
        <v>0</v>
      </c>
      <c r="G14" s="31">
        <v>-2530647.6171874995</v>
      </c>
    </row>
    <row r="15" spans="2:7" s="8" customFormat="1" x14ac:dyDescent="0.25">
      <c r="B15" s="32" t="s">
        <v>58</v>
      </c>
      <c r="C15" s="33">
        <v>10</v>
      </c>
      <c r="D15" s="34">
        <v>77687.5</v>
      </c>
      <c r="E15" s="35">
        <v>0</v>
      </c>
      <c r="F15" s="35">
        <v>0</v>
      </c>
      <c r="G15" s="36">
        <v>-2530647.6171874995</v>
      </c>
    </row>
    <row r="16" spans="2:7" s="26" customFormat="1" x14ac:dyDescent="0.25">
      <c r="B16" s="27" t="s">
        <v>59</v>
      </c>
      <c r="C16" s="28">
        <v>11</v>
      </c>
      <c r="D16" s="29">
        <v>77687.5</v>
      </c>
      <c r="E16" s="30">
        <v>0</v>
      </c>
      <c r="F16" s="30">
        <v>0</v>
      </c>
      <c r="G16" s="31">
        <v>-2530647.6171874995</v>
      </c>
    </row>
    <row r="17" spans="2:7" s="8" customFormat="1" x14ac:dyDescent="0.25">
      <c r="B17" s="32" t="s">
        <v>60</v>
      </c>
      <c r="C17" s="33">
        <v>12</v>
      </c>
      <c r="D17" s="34">
        <v>45414.8828125</v>
      </c>
      <c r="E17" s="35">
        <v>0</v>
      </c>
      <c r="F17" s="35">
        <v>0</v>
      </c>
      <c r="G17" s="36">
        <v>-2530647.6171874995</v>
      </c>
    </row>
    <row r="18" spans="2:7" s="26" customFormat="1" x14ac:dyDescent="0.25">
      <c r="B18" s="27" t="s">
        <v>61</v>
      </c>
      <c r="C18" s="28">
        <v>24</v>
      </c>
      <c r="D18" s="29">
        <v>7336688.171428572</v>
      </c>
      <c r="E18" s="37">
        <v>-6675000</v>
      </c>
      <c r="F18" s="38">
        <v>528188.1714285724</v>
      </c>
      <c r="G18" s="31">
        <v>-2002459.4457589271</v>
      </c>
    </row>
    <row r="20" spans="2:7" x14ac:dyDescent="0.25">
      <c r="B20" s="39" t="s">
        <v>62</v>
      </c>
      <c r="C20" s="5"/>
      <c r="D20" s="5"/>
      <c r="E20" s="5"/>
      <c r="F20" s="5"/>
      <c r="G20" s="5"/>
    </row>
    <row r="21" spans="2:7" s="8" customFormat="1" x14ac:dyDescent="0.25">
      <c r="B21" s="9" t="s">
        <v>63</v>
      </c>
      <c r="G21" s="36">
        <v>-2530647.6171874995</v>
      </c>
    </row>
    <row r="22" spans="2:7" s="8" customFormat="1" x14ac:dyDescent="0.25">
      <c r="B22" s="9" t="s">
        <v>64</v>
      </c>
      <c r="G22" s="40">
        <v>528188.1714285724</v>
      </c>
    </row>
    <row r="23" spans="2:7" s="8" customFormat="1" x14ac:dyDescent="0.25">
      <c r="B23" s="9" t="s">
        <v>65</v>
      </c>
      <c r="G23" s="36">
        <v>-6817256.377508192</v>
      </c>
    </row>
    <row r="24" spans="2:7" s="8" customFormat="1" x14ac:dyDescent="0.25">
      <c r="B24" s="9" t="s">
        <v>66</v>
      </c>
      <c r="G24" s="40">
        <v>6233007.124015292</v>
      </c>
    </row>
    <row r="25" spans="2:7" s="8" customFormat="1" x14ac:dyDescent="0.25">
      <c r="B25" s="9" t="s">
        <v>37</v>
      </c>
      <c r="G25" s="36">
        <v>-2804486.2415320147</v>
      </c>
    </row>
  </sheetData>
  <mergeCells count="1">
    <mergeCell ref="B2:G2"/>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I63"/>
  <sheetViews>
    <sheetView workbookViewId="0" showGridLines="0">
      <pane xSplit="1" ySplit="1" topLeftCell="B2" activePane="bottomRight" state="frozen"/>
      <selection pane="bottomRight"/>
    </sheetView>
  </sheetViews>
  <sheetFormatPr defaultRowHeight="15" outlineLevelRow="0" outlineLevelCol="0" x14ac:dyDescent="55"/>
  <cols>
    <col min="1" max="1" width="35" customWidth="1"/>
    <col min="2" max="2" width="16" customWidth="1"/>
    <col min="3" max="9" width="15" customWidth="1"/>
  </cols>
  <sheetData>
    <row r="1" ht="28" customHeight="1" spans="1:9" s="41" customFormat="1" x14ac:dyDescent="0.25">
      <c r="A1" s="41" t="s">
        <v>67</v>
      </c>
      <c r="B1" s="41" t="s">
        <v>68</v>
      </c>
      <c r="C1" s="41" t="s">
        <v>69</v>
      </c>
      <c r="D1" s="41" t="s">
        <v>70</v>
      </c>
      <c r="E1" s="41" t="s">
        <v>71</v>
      </c>
      <c r="F1" s="41" t="s">
        <v>72</v>
      </c>
      <c r="G1" s="41" t="s">
        <v>73</v>
      </c>
      <c r="H1" s="41" t="s">
        <v>74</v>
      </c>
      <c r="I1" s="41" t="s">
        <v>75</v>
      </c>
    </row>
    <row r="2" spans="1:2" s="42" customFormat="1" x14ac:dyDescent="0.25">
      <c r="A2" s="42" t="s">
        <v>76</v>
      </c>
      <c r="B2" s="42"/>
    </row>
    <row r="3" spans="1:9" x14ac:dyDescent="0.25">
      <c r="A3" t="s">
        <v>77</v>
      </c>
      <c r="B3" s="43">
        <f>SUM(C3:I3)</f>
      </c>
      <c r="C3" s="43">
        <f>SUM('Monthly'!C3:N3)</f>
      </c>
      <c r="D3" s="43">
        <f>SUM('Monthly'!O3:Z3)</f>
      </c>
      <c r="E3" s="43">
        <f>SUM('Monthly'!AA3:AL3)</f>
      </c>
      <c r="F3" s="43">
        <f>SUM('Monthly'!AM3:AX3)</f>
      </c>
      <c r="G3" s="43">
        <f>SUM('Monthly'!AY3:BJ3)</f>
      </c>
      <c r="H3" s="43">
        <f>SUM('Monthly'!BK3:BV3)</f>
      </c>
      <c r="I3" s="43">
        <f>SUM('Monthly'!BW3:CH3)</f>
      </c>
    </row>
    <row r="4" spans="1:9" s="44" customFormat="1" x14ac:dyDescent="0.25">
      <c r="A4" s="44" t="s">
        <v>78</v>
      </c>
      <c r="B4" s="45">
        <f>SUM(C4:I4)</f>
      </c>
      <c r="C4" s="45">
        <f>SUM('Monthly'!C4:N4)</f>
      </c>
      <c r="D4" s="45">
        <f>SUM('Monthly'!O4:Z4)</f>
      </c>
      <c r="E4" s="45">
        <f>SUM('Monthly'!AA4:AL4)</f>
      </c>
      <c r="F4" s="45">
        <f>SUM('Monthly'!AM4:AX4)</f>
      </c>
      <c r="G4" s="45">
        <f>SUM('Monthly'!AY4:BJ4)</f>
      </c>
      <c r="H4" s="45">
        <f>SUM('Monthly'!BK4:BV4)</f>
      </c>
      <c r="I4" s="45">
        <f>SUM('Monthly'!BW4:CH4)</f>
      </c>
    </row>
    <row r="5" spans="1:9" x14ac:dyDescent="0.25">
      <c r="A5" t="s">
        <v>79</v>
      </c>
      <c r="B5" s="43">
        <f>SUM(C5:I5)</f>
      </c>
      <c r="C5" s="43">
        <f>SUM('Monthly'!C5:N5)</f>
      </c>
      <c r="D5" s="43">
        <f>SUM('Monthly'!O5:Z5)</f>
      </c>
      <c r="E5" s="43">
        <f>SUM('Monthly'!AA5:AL5)</f>
      </c>
      <c r="F5" s="43">
        <f>SUM('Monthly'!AM5:AX5)</f>
      </c>
      <c r="G5" s="43">
        <f>SUM('Monthly'!AY5:BJ5)</f>
      </c>
      <c r="H5" s="43">
        <f>SUM('Monthly'!BK5:BV5)</f>
      </c>
      <c r="I5" s="43">
        <f>SUM('Monthly'!BW5:CH5)</f>
      </c>
    </row>
    <row r="6" spans="1:9" s="44" customFormat="1" x14ac:dyDescent="0.25">
      <c r="A6" s="44" t="s">
        <v>80</v>
      </c>
      <c r="B6" s="45">
        <f>SUM(C6:I6)</f>
      </c>
      <c r="C6" s="45">
        <f>SUM('Monthly'!C6:N6)</f>
      </c>
      <c r="D6" s="45">
        <f>SUM('Monthly'!O6:Z6)</f>
      </c>
      <c r="E6" s="45">
        <f>SUM('Monthly'!AA6:AL6)</f>
      </c>
      <c r="F6" s="45">
        <f>SUM('Monthly'!AM6:AX6)</f>
      </c>
      <c r="G6" s="45">
        <f>SUM('Monthly'!AY6:BJ6)</f>
      </c>
      <c r="H6" s="45">
        <f>SUM('Monthly'!BK6:BV6)</f>
      </c>
      <c r="I6" s="45">
        <f>SUM('Monthly'!BW6:CH6)</f>
      </c>
    </row>
    <row r="7" spans="1:9" x14ac:dyDescent="0.25">
      <c r="A7" t="s">
        <v>81</v>
      </c>
      <c r="B7" s="43">
        <f>SUM(C7:I7)</f>
      </c>
      <c r="C7" s="43">
        <f>SUM('Monthly'!C34:N34)</f>
      </c>
      <c r="D7" s="43">
        <f>SUM('Monthly'!O34:Z34)</f>
      </c>
      <c r="E7" s="43">
        <f>SUM('Monthly'!AA34:AL34)</f>
      </c>
      <c r="F7" s="43">
        <f>SUM('Monthly'!AM34:AX34)</f>
      </c>
      <c r="G7" s="43">
        <f>SUM('Monthly'!AY34:BJ34)</f>
      </c>
      <c r="H7" s="43">
        <f>SUM('Monthly'!BK34:BV34)</f>
      </c>
      <c r="I7" s="43">
        <f>SUM('Monthly'!BW34:CH34)</f>
      </c>
    </row>
    <row r="8" spans="1:9" s="44" customFormat="1" x14ac:dyDescent="0.25">
      <c r="A8" s="44" t="s">
        <v>82</v>
      </c>
      <c r="B8" s="45">
        <f>SUM(C8:I8)</f>
      </c>
      <c r="C8" s="45">
        <f>SUM('Monthly'!C8:N8)</f>
      </c>
      <c r="D8" s="45">
        <f>SUM('Monthly'!O8:Z8)</f>
      </c>
      <c r="E8" s="45">
        <f>SUM('Monthly'!AA8:AL8)</f>
      </c>
      <c r="F8" s="45">
        <f>SUM('Monthly'!AM8:AX8)</f>
      </c>
      <c r="G8" s="45">
        <f>SUM('Monthly'!AY8:BJ8)</f>
      </c>
      <c r="H8" s="45">
        <f>SUM('Monthly'!BK8:BV8)</f>
      </c>
      <c r="I8" s="45">
        <f>SUM('Monthly'!BW8:CH8)</f>
      </c>
    </row>
    <row r="9" spans="1:9" x14ac:dyDescent="0.25">
      <c r="A9" t="s">
        <v>83</v>
      </c>
      <c r="B9" s="43">
        <f>SUM(C9:I9)</f>
      </c>
      <c r="C9" s="43">
        <f>SUM('Monthly'!C9:N9)</f>
      </c>
      <c r="D9" s="43">
        <f>SUM('Monthly'!O9:Z9)</f>
      </c>
      <c r="E9" s="43">
        <f>SUM('Monthly'!AA9:AL9)</f>
      </c>
      <c r="F9" s="43">
        <f>SUM('Monthly'!AM9:AX9)</f>
      </c>
      <c r="G9" s="43">
        <f>SUM('Monthly'!AY9:BJ9)</f>
      </c>
      <c r="H9" s="43">
        <f>SUM('Monthly'!BK9:BV9)</f>
      </c>
      <c r="I9" s="43">
        <f>SUM('Monthly'!BW9:CH9)</f>
      </c>
    </row>
    <row r="10" spans="1:9" s="46" customFormat="1" x14ac:dyDescent="0.25">
      <c r="A10" s="46" t="s">
        <v>84</v>
      </c>
      <c r="B10" s="47">
        <f>SUM(C10:I10)</f>
      </c>
      <c r="C10" s="47">
        <f>SUM('Monthly'!C10:N10)</f>
      </c>
      <c r="D10" s="47">
        <f>SUM('Monthly'!O10:Z10)</f>
      </c>
      <c r="E10" s="47">
        <f>SUM('Monthly'!AA10:AL10)</f>
      </c>
      <c r="F10" s="47">
        <f>SUM('Monthly'!AM10:AX10)</f>
      </c>
      <c r="G10" s="47">
        <f>SUM('Monthly'!AY10:BJ10)</f>
      </c>
      <c r="H10" s="47">
        <f>SUM('Monthly'!BK10:BV10)</f>
      </c>
      <c r="I10" s="47">
        <f>SUM('Monthly'!BW10:CH10)</f>
      </c>
    </row>
    <row r="11" spans="1:1" x14ac:dyDescent="0.25">
      <c r="A11" t="s">
        <v>85</v>
      </c>
    </row>
    <row r="12" spans="1:2" s="42" customFormat="1" x14ac:dyDescent="0.25">
      <c r="A12" s="42" t="s">
        <v>86</v>
      </c>
      <c r="B12" s="42"/>
    </row>
    <row r="13" spans="1:9" x14ac:dyDescent="0.25">
      <c r="A13" t="s">
        <v>87</v>
      </c>
      <c r="B13" s="43">
        <f>SUM(C13:I13)</f>
      </c>
      <c r="C13" s="43">
        <f>SUM('Monthly'!C13:N13)</f>
      </c>
      <c r="D13" s="43">
        <f>SUM('Monthly'!O13:Z13)</f>
      </c>
      <c r="E13" s="43">
        <f>SUM('Monthly'!AA13:AL13)</f>
      </c>
      <c r="F13" s="43">
        <f>SUM('Monthly'!AM13:AX13)</f>
      </c>
      <c r="G13" s="43">
        <f>SUM('Monthly'!AY13:BJ13)</f>
      </c>
      <c r="H13" s="43">
        <f>SUM('Monthly'!BK13:BV13)</f>
      </c>
      <c r="I13" s="43">
        <f>SUM('Monthly'!BW13:CH13)</f>
      </c>
    </row>
    <row r="14" spans="1:9" s="44" customFormat="1" x14ac:dyDescent="0.25">
      <c r="A14" s="44" t="s">
        <v>88</v>
      </c>
      <c r="B14" s="45">
        <f>SUM(C14:I14)</f>
      </c>
      <c r="C14" s="45">
        <f>SUM('Monthly'!C14:N14)</f>
      </c>
      <c r="D14" s="45">
        <f>SUM('Monthly'!O14:Z14)</f>
      </c>
      <c r="E14" s="45">
        <f>SUM('Monthly'!AA14:AL14)</f>
      </c>
      <c r="F14" s="45">
        <f>SUM('Monthly'!AM14:AX14)</f>
      </c>
      <c r="G14" s="45">
        <f>SUM('Monthly'!AY14:BJ14)</f>
      </c>
      <c r="H14" s="45">
        <f>SUM('Monthly'!BK14:BV14)</f>
      </c>
      <c r="I14" s="45">
        <f>SUM('Monthly'!BW14:CH14)</f>
      </c>
    </row>
    <row r="15" spans="1:9" x14ac:dyDescent="0.25">
      <c r="A15" t="s">
        <v>89</v>
      </c>
      <c r="B15" s="43">
        <f>SUM(C15:I15)</f>
      </c>
      <c r="C15" s="43">
        <f>SUM('Monthly'!C15:N15)</f>
      </c>
      <c r="D15" s="43">
        <f>SUM('Monthly'!O15:Z15)</f>
      </c>
      <c r="E15" s="43">
        <f>SUM('Monthly'!AA15:AL15)</f>
      </c>
      <c r="F15" s="43">
        <f>SUM('Monthly'!AM15:AX15)</f>
      </c>
      <c r="G15" s="43">
        <f>SUM('Monthly'!AY15:BJ15)</f>
      </c>
      <c r="H15" s="43">
        <f>SUM('Monthly'!BK15:BV15)</f>
      </c>
      <c r="I15" s="43">
        <f>SUM('Monthly'!BW15:CH15)</f>
      </c>
    </row>
    <row r="16" spans="1:9" s="44" customFormat="1" x14ac:dyDescent="0.25">
      <c r="A16" s="44" t="s">
        <v>90</v>
      </c>
      <c r="B16" s="45">
        <f>SUM(C16:I16)</f>
      </c>
      <c r="C16" s="45">
        <f>SUM('Monthly'!C16:N16)</f>
      </c>
      <c r="D16" s="45">
        <f>SUM('Monthly'!O16:Z16)</f>
      </c>
      <c r="E16" s="45">
        <f>SUM('Monthly'!AA16:AL16)</f>
      </c>
      <c r="F16" s="45">
        <f>SUM('Monthly'!AM16:AX16)</f>
      </c>
      <c r="G16" s="45">
        <f>SUM('Monthly'!AY16:BJ16)</f>
      </c>
      <c r="H16" s="45">
        <f>SUM('Monthly'!BK16:BV16)</f>
      </c>
      <c r="I16" s="45">
        <f>SUM('Monthly'!BW16:CH16)</f>
      </c>
    </row>
    <row r="17" spans="1:9" s="46" customFormat="1" x14ac:dyDescent="0.25">
      <c r="A17" s="46" t="s">
        <v>91</v>
      </c>
      <c r="B17" s="47">
        <f>SUM(C17:I17)</f>
      </c>
      <c r="C17" s="47">
        <f>SUM('Monthly'!C17:N17)</f>
      </c>
      <c r="D17" s="47">
        <f>SUM('Monthly'!O17:Z17)</f>
      </c>
      <c r="E17" s="47">
        <f>SUM('Monthly'!AA17:AL17)</f>
      </c>
      <c r="F17" s="47">
        <f>SUM('Monthly'!AM17:AX17)</f>
      </c>
      <c r="G17" s="47">
        <f>SUM('Monthly'!AY17:BJ17)</f>
      </c>
      <c r="H17" s="47">
        <f>SUM('Monthly'!BK17:BV17)</f>
      </c>
      <c r="I17" s="47">
        <f>SUM('Monthly'!BW17:CH17)</f>
      </c>
    </row>
    <row r="18" spans="1:1" x14ac:dyDescent="0.25">
      <c r="A18" t="s">
        <v>85</v>
      </c>
    </row>
    <row r="19" spans="1:2" s="42" customFormat="1" x14ac:dyDescent="0.25">
      <c r="A19" s="42" t="s">
        <v>92</v>
      </c>
      <c r="B19" s="42"/>
    </row>
    <row r="20" spans="1:9" s="44" customFormat="1" x14ac:dyDescent="0.25">
      <c r="A20" s="44" t="s">
        <v>93</v>
      </c>
      <c r="B20" s="45">
        <f>SUM(C20:I20)</f>
      </c>
      <c r="C20" s="45">
        <f>SUM('Monthly'!C20:N20)</f>
      </c>
      <c r="D20" s="45">
        <f>SUM('Monthly'!O20:Z20)</f>
      </c>
      <c r="E20" s="45">
        <f>SUM('Monthly'!AA20:AL20)</f>
      </c>
      <c r="F20" s="45">
        <f>SUM('Monthly'!AM20:AX20)</f>
      </c>
      <c r="G20" s="45">
        <f>SUM('Monthly'!AY20:BJ20)</f>
      </c>
      <c r="H20" s="45">
        <f>SUM('Monthly'!BK20:BV20)</f>
      </c>
      <c r="I20" s="45">
        <f>SUM('Monthly'!BW20:CH20)</f>
      </c>
    </row>
    <row r="21" spans="1:9" x14ac:dyDescent="0.25">
      <c r="A21" t="s">
        <v>94</v>
      </c>
      <c r="B21" s="43">
        <f>SUM(C21:I21)</f>
      </c>
      <c r="C21" s="43">
        <f>SUM('Monthly'!C21:N21)</f>
      </c>
      <c r="D21" s="43">
        <f>SUM('Monthly'!O21:Z21)</f>
      </c>
      <c r="E21" s="43">
        <f>SUM('Monthly'!AA21:AL21)</f>
      </c>
      <c r="F21" s="43">
        <f>SUM('Monthly'!AM21:AX21)</f>
      </c>
      <c r="G21" s="43">
        <f>SUM('Monthly'!AY21:BJ21)</f>
      </c>
      <c r="H21" s="43">
        <f>SUM('Monthly'!BK21:BV21)</f>
      </c>
      <c r="I21" s="43">
        <f>SUM('Monthly'!BW21:CH21)</f>
      </c>
    </row>
    <row r="22" spans="1:9" s="44" customFormat="1" x14ac:dyDescent="0.25">
      <c r="A22" s="44" t="s">
        <v>95</v>
      </c>
      <c r="B22" s="45">
        <f>SUM(C22:I22)</f>
      </c>
      <c r="C22" s="45">
        <f>SUM('Monthly'!C22:N22)</f>
      </c>
      <c r="D22" s="45">
        <f>SUM('Monthly'!O22:Z22)</f>
      </c>
      <c r="E22" s="45">
        <f>SUM('Monthly'!AA22:AL22)</f>
      </c>
      <c r="F22" s="45">
        <f>SUM('Monthly'!AM22:AX22)</f>
      </c>
      <c r="G22" s="45">
        <f>SUM('Monthly'!AY22:BJ22)</f>
      </c>
      <c r="H22" s="45">
        <f>SUM('Monthly'!BK22:BV22)</f>
      </c>
      <c r="I22" s="45">
        <f>SUM('Monthly'!BW22:CH22)</f>
      </c>
    </row>
    <row r="23" spans="1:9" s="46" customFormat="1" x14ac:dyDescent="0.25">
      <c r="A23" s="46" t="s">
        <v>96</v>
      </c>
      <c r="B23" s="47">
        <f>SUM(C23:I23)</f>
      </c>
      <c r="C23" s="47">
        <f>SUM('Monthly'!C23:N23)</f>
      </c>
      <c r="D23" s="47">
        <f>SUM('Monthly'!O23:Z23)</f>
      </c>
      <c r="E23" s="47">
        <f>SUM('Monthly'!AA23:AL23)</f>
      </c>
      <c r="F23" s="47">
        <f>SUM('Monthly'!AM23:AX23)</f>
      </c>
      <c r="G23" s="47">
        <f>SUM('Monthly'!AY23:BJ23)</f>
      </c>
      <c r="H23" s="47">
        <f>SUM('Monthly'!BK23:BV23)</f>
      </c>
      <c r="I23" s="47">
        <f>SUM('Monthly'!BW23:CH23)</f>
      </c>
    </row>
    <row r="24" spans="1:1" x14ac:dyDescent="0.25">
      <c r="A24" t="s">
        <v>85</v>
      </c>
    </row>
    <row r="25" spans="1:9" s="46" customFormat="1" x14ac:dyDescent="0.25">
      <c r="A25" s="46" t="s">
        <v>97</v>
      </c>
      <c r="B25" s="47">
        <f>SUM(C25:I25)</f>
      </c>
      <c r="C25" s="47">
        <f>SUM('Monthly'!C25:N25)</f>
      </c>
      <c r="D25" s="47">
        <f>SUM('Monthly'!O25:Z25)</f>
      </c>
      <c r="E25" s="47">
        <f>SUM('Monthly'!AA25:AL25)</f>
      </c>
      <c r="F25" s="47">
        <f>SUM('Monthly'!AM25:AX25)</f>
      </c>
      <c r="G25" s="47">
        <f>SUM('Monthly'!AY25:BJ25)</f>
      </c>
      <c r="H25" s="47">
        <f>SUM('Monthly'!BK25:BV25)</f>
      </c>
      <c r="I25" s="47">
        <f>SUM('Monthly'!BW25:CH25)</f>
      </c>
    </row>
    <row r="26" spans="1:1" x14ac:dyDescent="0.25">
      <c r="A26" t="s">
        <v>85</v>
      </c>
    </row>
    <row r="27" spans="1:2" s="42" customFormat="1" x14ac:dyDescent="0.25">
      <c r="A27" s="42" t="s">
        <v>98</v>
      </c>
      <c r="B27" s="42"/>
    </row>
    <row r="28" spans="1:9" s="44" customFormat="1" x14ac:dyDescent="0.25">
      <c r="A28" s="44" t="s">
        <v>99</v>
      </c>
      <c r="B28" s="45">
        <f>SUM(C28:I28)</f>
      </c>
      <c r="C28" s="45">
        <f>SUM('Monthly'!C28:N28)</f>
      </c>
      <c r="D28" s="45">
        <f>SUM('Monthly'!O28:Z28)</f>
      </c>
      <c r="E28" s="45">
        <f>SUM('Monthly'!AA28:AL28)</f>
      </c>
      <c r="F28" s="45">
        <f>SUM('Monthly'!AM28:AX28)</f>
      </c>
      <c r="G28" s="45">
        <f>SUM('Monthly'!AY28:BJ28)</f>
      </c>
      <c r="H28" s="45">
        <f>SUM('Monthly'!BK28:BV28)</f>
      </c>
      <c r="I28" s="45">
        <f>SUM('Monthly'!BW28:CH28)</f>
      </c>
    </row>
    <row r="29" spans="1:9" s="46" customFormat="1" x14ac:dyDescent="0.25">
      <c r="A29" s="46" t="s">
        <v>100</v>
      </c>
      <c r="B29" s="47">
        <f>SUM(C29:I29)</f>
      </c>
      <c r="C29" s="47">
        <f>SUM('Monthly'!C29:N29)</f>
      </c>
      <c r="D29" s="47">
        <f>SUM('Monthly'!O29:Z29)</f>
      </c>
      <c r="E29" s="47">
        <f>SUM('Monthly'!AA29:AL29)</f>
      </c>
      <c r="F29" s="47">
        <f>SUM('Monthly'!AM29:AX29)</f>
      </c>
      <c r="G29" s="47">
        <f>SUM('Monthly'!AY29:BJ29)</f>
      </c>
      <c r="H29" s="47">
        <f>SUM('Monthly'!BK29:BV29)</f>
      </c>
      <c r="I29" s="47">
        <f>SUM('Monthly'!BW29:CH29)</f>
      </c>
    </row>
    <row r="30" spans="1:9" s="44" customFormat="1" x14ac:dyDescent="0.25">
      <c r="A30" s="44" t="s">
        <v>101</v>
      </c>
      <c r="B30" s="48">
        <f>AVERAGE(C30:I30)</f>
      </c>
      <c r="C30" s="48">
        <f>IF(C22&lt;&gt;0, C29/C22, 0)</f>
      </c>
      <c r="D30" s="48">
        <f>IF(D22&lt;&gt;0, D29/D22, 0)</f>
      </c>
      <c r="E30" s="48">
        <f>IF(E22&lt;&gt;0, E29/E22, 0)</f>
      </c>
      <c r="F30" s="48">
        <f>IF(F22&lt;&gt;0, F29/F22, 0)</f>
      </c>
      <c r="G30" s="48">
        <f>IF(G22&lt;&gt;0, G29/G22, 0)</f>
      </c>
      <c r="H30" s="48">
        <f>IF(H22&lt;&gt;0, H29/H22, 0)</f>
      </c>
      <c r="I30" s="48">
        <f>IF(I22&lt;&gt;0, I29/I22, 0)</f>
      </c>
    </row>
    <row r="31" spans="1:1" x14ac:dyDescent="0.25">
      <c r="A31" t="s">
        <v>85</v>
      </c>
    </row>
    <row r="32" spans="1:2" s="42" customFormat="1" x14ac:dyDescent="0.25">
      <c r="A32" s="42" t="s">
        <v>102</v>
      </c>
      <c r="B32" s="42"/>
    </row>
    <row r="33" spans="1:9" x14ac:dyDescent="0.25">
      <c r="A33" t="s">
        <v>103</v>
      </c>
      <c r="B33" s="43">
        <f>SUM(C33:I33)</f>
      </c>
      <c r="C33" s="43">
        <f>SUM('Monthly'!C41:N41)</f>
      </c>
      <c r="D33" s="43">
        <f>SUM('Monthly'!O41:Z41)</f>
      </c>
      <c r="E33" s="43">
        <f>SUM('Monthly'!AA41:AL41)</f>
      </c>
      <c r="F33" s="43">
        <f>SUM('Monthly'!AM41:AX41)</f>
      </c>
      <c r="G33" s="43">
        <f>SUM('Monthly'!AY41:BJ41)</f>
      </c>
      <c r="H33" s="43">
        <f>SUM('Monthly'!BK41:BV41)</f>
      </c>
      <c r="I33" s="43">
        <f>SUM('Monthly'!BW41:CH41)</f>
      </c>
    </row>
    <row r="34" spans="1:9" s="44" customFormat="1" x14ac:dyDescent="0.25">
      <c r="A34" s="44" t="s">
        <v>104</v>
      </c>
      <c r="B34" s="45">
        <f>SUM(C34:I34)</f>
      </c>
      <c r="C34" s="45">
        <f>SUM('Monthly'!C42:N42)</f>
      </c>
      <c r="D34" s="45">
        <f>SUM('Monthly'!O42:Z42)</f>
      </c>
      <c r="E34" s="45">
        <f>SUM('Monthly'!AA42:AL42)</f>
      </c>
      <c r="F34" s="45">
        <f>SUM('Monthly'!AM42:AX42)</f>
      </c>
      <c r="G34" s="45">
        <f>SUM('Monthly'!AY42:BJ42)</f>
      </c>
      <c r="H34" s="45">
        <f>SUM('Monthly'!BK42:BV42)</f>
      </c>
      <c r="I34" s="45">
        <f>SUM('Monthly'!BW42:CH42)</f>
      </c>
    </row>
    <row r="35" spans="1:9" s="46" customFormat="1" x14ac:dyDescent="0.25">
      <c r="A35" s="46" t="s">
        <v>105</v>
      </c>
      <c r="B35" s="47">
        <f>SUM(C35:I35)</f>
      </c>
      <c r="C35" s="47">
        <f>SUM('Monthly'!C43:N43)</f>
      </c>
      <c r="D35" s="47">
        <f>SUM('Monthly'!O43:Z43)</f>
      </c>
      <c r="E35" s="47">
        <f>SUM('Monthly'!AA43:AL43)</f>
      </c>
      <c r="F35" s="47">
        <f>SUM('Monthly'!AM43:AX43)</f>
      </c>
      <c r="G35" s="47">
        <f>SUM('Monthly'!AY43:BJ43)</f>
      </c>
      <c r="H35" s="47">
        <f>SUM('Monthly'!BK43:BV43)</f>
      </c>
      <c r="I35" s="47">
        <f>SUM('Monthly'!BW43:CH43)</f>
      </c>
    </row>
    <row r="36" spans="1:1" x14ac:dyDescent="0.25">
      <c r="A36" t="s">
        <v>85</v>
      </c>
    </row>
    <row r="37" spans="1:2" s="42" customFormat="1" x14ac:dyDescent="0.25">
      <c r="A37" s="42" t="s">
        <v>106</v>
      </c>
      <c r="B37" s="42"/>
    </row>
    <row r="38" spans="1:9" s="44" customFormat="1" x14ac:dyDescent="0.25">
      <c r="A38" s="44" t="s">
        <v>107</v>
      </c>
      <c r="B38" s="45">
        <f>MAX(C38:I38)</f>
      </c>
      <c r="C38" s="45">
        <f>MAX('Monthly'!C46:N46)</f>
      </c>
      <c r="D38" s="45">
        <f>MAX('Monthly'!O46:Z46)</f>
      </c>
      <c r="E38" s="45">
        <f>MAX('Monthly'!AA46:AL46)</f>
      </c>
      <c r="F38" s="45">
        <f>MAX('Monthly'!AM46:AX46)</f>
      </c>
      <c r="G38" s="45">
        <f>MAX('Monthly'!AY46:BJ46)</f>
      </c>
      <c r="H38" s="45">
        <f>MAX('Monthly'!BK46:BV46)</f>
      </c>
      <c r="I38" s="45">
        <f>MAX('Monthly'!BW46:CH46)</f>
      </c>
    </row>
    <row r="39" spans="1:9" x14ac:dyDescent="0.25">
      <c r="A39" t="s">
        <v>108</v>
      </c>
      <c r="B39" s="43">
        <f>MAX(C39:I39)</f>
      </c>
      <c r="C39" s="43">
        <f>MAX('Monthly'!C47:N47)</f>
      </c>
      <c r="D39" s="43">
        <f>MAX('Monthly'!O47:Z47)</f>
      </c>
      <c r="E39" s="43">
        <f>MAX('Monthly'!AA47:AL47)</f>
      </c>
      <c r="F39" s="43">
        <f>MAX('Monthly'!AM47:AX47)</f>
      </c>
      <c r="G39" s="43">
        <f>MAX('Monthly'!AY47:BJ47)</f>
      </c>
      <c r="H39" s="43">
        <f>MAX('Monthly'!BK47:BV47)</f>
      </c>
      <c r="I39" s="43">
        <f>MAX('Monthly'!BW47:CH47)</f>
      </c>
    </row>
    <row r="40" spans="1:9" s="44" customFormat="1" x14ac:dyDescent="0.25">
      <c r="A40" s="44" t="s">
        <v>109</v>
      </c>
      <c r="B40" s="45">
        <f>MAX(C40:I40)</f>
      </c>
      <c r="C40" s="45">
        <f>MAX('Monthly'!C48:N48)</f>
      </c>
      <c r="D40" s="45">
        <f>MAX('Monthly'!O48:Z48)</f>
      </c>
      <c r="E40" s="45">
        <f>MAX('Monthly'!AA48:AL48)</f>
      </c>
      <c r="F40" s="45">
        <f>MAX('Monthly'!AM48:AX48)</f>
      </c>
      <c r="G40" s="45">
        <f>MAX('Monthly'!AY48:BJ48)</f>
      </c>
      <c r="H40" s="45">
        <f>MAX('Monthly'!BK48:BV48)</f>
      </c>
      <c r="I40" s="45">
        <f>MAX('Monthly'!BW48:CH48)</f>
      </c>
    </row>
    <row r="41" spans="1:1" x14ac:dyDescent="0.25">
      <c r="A41" t="s">
        <v>85</v>
      </c>
    </row>
    <row r="42" spans="1:2" s="42" customFormat="1" x14ac:dyDescent="0.25">
      <c r="A42" s="42" t="s">
        <v>110</v>
      </c>
      <c r="B42" s="42"/>
    </row>
    <row r="43" spans="1:9" x14ac:dyDescent="0.25">
      <c r="A43" t="s">
        <v>111</v>
      </c>
      <c r="B43" s="43">
        <f>SUM(C43:I43)</f>
      </c>
      <c r="C43" s="43">
        <f>SUM('Monthly'!C51:N51)</f>
      </c>
      <c r="D43" s="43">
        <f>SUM('Monthly'!O51:Z51)</f>
      </c>
      <c r="E43" s="43">
        <f>SUM('Monthly'!AA51:AL51)</f>
      </c>
      <c r="F43" s="43">
        <f>SUM('Monthly'!AM51:AX51)</f>
      </c>
      <c r="G43" s="43">
        <f>SUM('Monthly'!AY51:BJ51)</f>
      </c>
      <c r="H43" s="43">
        <f>SUM('Monthly'!BK51:BV51)</f>
      </c>
      <c r="I43" s="43">
        <f>SUM('Monthly'!BW51:CH51)</f>
      </c>
    </row>
    <row r="44" spans="1:9" s="44" customFormat="1" x14ac:dyDescent="0.25">
      <c r="A44" s="44" t="s">
        <v>112</v>
      </c>
      <c r="B44" s="45">
        <f>SUM(C44:I44)</f>
      </c>
      <c r="C44" s="45">
        <f>SUM('Monthly'!C52:N52)</f>
      </c>
      <c r="D44" s="45">
        <f>SUM('Monthly'!O52:Z52)</f>
      </c>
      <c r="E44" s="45">
        <f>SUM('Monthly'!AA52:AL52)</f>
      </c>
      <c r="F44" s="45">
        <f>SUM('Monthly'!AM52:AX52)</f>
      </c>
      <c r="G44" s="45">
        <f>SUM('Monthly'!AY52:BJ52)</f>
      </c>
      <c r="H44" s="45">
        <f>SUM('Monthly'!BK52:BV52)</f>
      </c>
      <c r="I44" s="45">
        <f>SUM('Monthly'!BW52:CH52)</f>
      </c>
    </row>
    <row r="45" spans="1:9" x14ac:dyDescent="0.25">
      <c r="A45" t="s">
        <v>113</v>
      </c>
      <c r="B45" s="43">
        <f>SUM(C45:I45)</f>
      </c>
      <c r="C45" s="43">
        <f>SUM('Monthly'!C53:N53)</f>
      </c>
      <c r="D45" s="43">
        <f>SUM('Monthly'!O53:Z53)</f>
      </c>
      <c r="E45" s="43">
        <f>SUM('Monthly'!AA53:AL53)</f>
      </c>
      <c r="F45" s="43">
        <f>SUM('Monthly'!AM53:AX53)</f>
      </c>
      <c r="G45" s="43">
        <f>SUM('Monthly'!AY53:BJ53)</f>
      </c>
      <c r="H45" s="43">
        <f>SUM('Monthly'!BK53:BV53)</f>
      </c>
      <c r="I45" s="43">
        <f>SUM('Monthly'!BW53:CH53)</f>
      </c>
    </row>
    <row r="46" spans="1:9" s="44" customFormat="1" x14ac:dyDescent="0.25">
      <c r="A46" s="44" t="s">
        <v>114</v>
      </c>
      <c r="B46" s="45">
        <f>SUM(C46:I46)</f>
      </c>
      <c r="C46" s="45">
        <f>SUM('Monthly'!C54:N54)</f>
      </c>
      <c r="D46" s="45">
        <f>SUM('Monthly'!O54:Z54)</f>
      </c>
      <c r="E46" s="45">
        <f>SUM('Monthly'!AA54:AL54)</f>
      </c>
      <c r="F46" s="45">
        <f>SUM('Monthly'!AM54:AX54)</f>
      </c>
      <c r="G46" s="45">
        <f>SUM('Monthly'!AY54:BJ54)</f>
      </c>
      <c r="H46" s="45">
        <f>SUM('Monthly'!BK54:BV54)</f>
      </c>
      <c r="I46" s="45">
        <f>SUM('Monthly'!BW54:CH54)</f>
      </c>
    </row>
    <row r="47" spans="1:9" x14ac:dyDescent="0.25">
      <c r="A47" t="s">
        <v>115</v>
      </c>
      <c r="B47" s="43">
        <f>SUM(C47:I47)</f>
      </c>
      <c r="C47" s="43">
        <f>SUM('Monthly'!C55:N55)</f>
      </c>
      <c r="D47" s="43">
        <f>SUM('Monthly'!O55:Z55)</f>
      </c>
      <c r="E47" s="43">
        <f>SUM('Monthly'!AA55:AL55)</f>
      </c>
      <c r="F47" s="43">
        <f>SUM('Monthly'!AM55:AX55)</f>
      </c>
      <c r="G47" s="43">
        <f>SUM('Monthly'!AY55:BJ55)</f>
      </c>
      <c r="H47" s="43">
        <f>SUM('Monthly'!BK55:BV55)</f>
      </c>
      <c r="I47" s="43">
        <f>SUM('Monthly'!BW55:CH55)</f>
      </c>
    </row>
    <row r="48" spans="1:9" s="44" customFormat="1" x14ac:dyDescent="0.25">
      <c r="A48" s="44" t="s">
        <v>113</v>
      </c>
      <c r="B48" s="45">
        <f>SUM(C48:I48)</f>
      </c>
      <c r="C48" s="45">
        <f>SUM('Monthly'!C56:N56)</f>
      </c>
      <c r="D48" s="45">
        <f>SUM('Monthly'!O56:Z56)</f>
      </c>
      <c r="E48" s="45">
        <f>SUM('Monthly'!AA56:AL56)</f>
      </c>
      <c r="F48" s="45">
        <f>SUM('Monthly'!AM56:AX56)</f>
      </c>
      <c r="G48" s="45">
        <f>SUM('Monthly'!AY56:BJ56)</f>
      </c>
      <c r="H48" s="45">
        <f>SUM('Monthly'!BK56:BV56)</f>
      </c>
      <c r="I48" s="45">
        <f>SUM('Monthly'!BW56:CH56)</f>
      </c>
    </row>
    <row r="49" spans="1:9" x14ac:dyDescent="0.25">
      <c r="A49" t="s">
        <v>114</v>
      </c>
      <c r="B49" s="43">
        <f>SUM(C49:I49)</f>
      </c>
      <c r="C49" s="43">
        <f>SUM('Monthly'!C57:N57)</f>
      </c>
      <c r="D49" s="43">
        <f>SUM('Monthly'!O57:Z57)</f>
      </c>
      <c r="E49" s="43">
        <f>SUM('Monthly'!AA57:AL57)</f>
      </c>
      <c r="F49" s="43">
        <f>SUM('Monthly'!AM57:AX57)</f>
      </c>
      <c r="G49" s="43">
        <f>SUM('Monthly'!AY57:BJ57)</f>
      </c>
      <c r="H49" s="43">
        <f>SUM('Monthly'!BK57:BV57)</f>
      </c>
      <c r="I49" s="43">
        <f>SUM('Monthly'!BW57:CH57)</f>
      </c>
    </row>
    <row r="50" spans="1:9" s="46" customFormat="1" x14ac:dyDescent="0.25">
      <c r="A50" s="46" t="s">
        <v>116</v>
      </c>
      <c r="B50" s="47">
        <f>SUM(C50:I50)</f>
      </c>
      <c r="C50" s="47">
        <f>SUM('Monthly'!C58:N58)</f>
      </c>
      <c r="D50" s="47">
        <f>SUM('Monthly'!O58:Z58)</f>
      </c>
      <c r="E50" s="47">
        <f>SUM('Monthly'!AA58:AL58)</f>
      </c>
      <c r="F50" s="47">
        <f>SUM('Monthly'!AM58:AX58)</f>
      </c>
      <c r="G50" s="47">
        <f>SUM('Monthly'!AY58:BJ58)</f>
      </c>
      <c r="H50" s="47">
        <f>SUM('Monthly'!BK58:BV58)</f>
      </c>
      <c r="I50" s="47">
        <f>SUM('Monthly'!BW58:CH58)</f>
      </c>
    </row>
    <row r="51" spans="1:9" s="46" customFormat="1" x14ac:dyDescent="0.25">
      <c r="A51" s="46" t="s">
        <v>117</v>
      </c>
      <c r="B51" s="47">
        <f>SUM(C51:I51)</f>
      </c>
      <c r="C51" s="47">
        <f>SUM('Monthly'!C60:N60)</f>
      </c>
      <c r="D51" s="47">
        <f>SUM('Monthly'!O60:Z60)</f>
      </c>
      <c r="E51" s="47">
        <f>SUM('Monthly'!AA60:AL60)</f>
      </c>
      <c r="F51" s="47">
        <f>SUM('Monthly'!AM60:AX60)</f>
      </c>
      <c r="G51" s="47">
        <f>SUM('Monthly'!AY60:BJ60)</f>
      </c>
      <c r="H51" s="47">
        <f>SUM('Monthly'!BK60:BV60)</f>
      </c>
      <c r="I51" s="47">
        <f>SUM('Monthly'!BW60:CH60)</f>
      </c>
    </row>
    <row r="52" spans="1:9" s="44" customFormat="1" x14ac:dyDescent="0.25">
      <c r="A52" s="44" t="s">
        <v>118</v>
      </c>
      <c r="B52" s="48">
        <f>AVERAGE(C52:I52)</f>
      </c>
      <c r="C52" s="48">
        <f>IF(C22&lt;&gt;0, C51/C22, 0)</f>
      </c>
      <c r="D52" s="48">
        <f>IF(D22&lt;&gt;0, D51/D22, 0)</f>
      </c>
      <c r="E52" s="48">
        <f>IF(E22&lt;&gt;0, E51/E22, 0)</f>
      </c>
      <c r="F52" s="48">
        <f>IF(F22&lt;&gt;0, F51/F22, 0)</f>
      </c>
      <c r="G52" s="48">
        <f>IF(G22&lt;&gt;0, G51/G22, 0)</f>
      </c>
      <c r="H52" s="48">
        <f>IF(H22&lt;&gt;0, H51/H22, 0)</f>
      </c>
      <c r="I52" s="48">
        <f>IF(I22&lt;&gt;0, I51/I22, 0)</f>
      </c>
    </row>
    <row r="53" spans="1:1" x14ac:dyDescent="0.25">
      <c r="A53" t="s">
        <v>85</v>
      </c>
    </row>
    <row r="54" spans="1:2" s="42" customFormat="1" x14ac:dyDescent="0.25">
      <c r="A54" s="42" t="s">
        <v>119</v>
      </c>
      <c r="B54" s="42"/>
    </row>
    <row r="55" spans="1:9" x14ac:dyDescent="0.25">
      <c r="A55" t="s">
        <v>120</v>
      </c>
      <c r="B55" s="43">
        <f>SUM(C55:I55)</f>
      </c>
      <c r="C55" s="43">
        <f>SUM('Monthly'!C64:N64)</f>
      </c>
      <c r="D55" s="43">
        <f>SUM('Monthly'!O64:Z64)</f>
      </c>
      <c r="E55" s="43">
        <f>SUM('Monthly'!AA64:AL64)</f>
      </c>
      <c r="F55" s="43">
        <f>SUM('Monthly'!AM64:AX64)</f>
      </c>
      <c r="G55" s="43">
        <f>SUM('Monthly'!AY64:BJ64)</f>
      </c>
      <c r="H55" s="43">
        <f>SUM('Monthly'!BK64:BV64)</f>
      </c>
      <c r="I55" s="43">
        <f>SUM('Monthly'!BW64:CH64)</f>
      </c>
    </row>
    <row r="56" spans="1:9" s="44" customFormat="1" x14ac:dyDescent="0.25">
      <c r="A56" s="44" t="s">
        <v>121</v>
      </c>
      <c r="B56" s="45">
        <f>SUM(C56:I56)</f>
      </c>
      <c r="C56" s="45">
        <f>SUM('Monthly'!C65:N65)</f>
      </c>
      <c r="D56" s="45">
        <f>SUM('Monthly'!O65:Z65)</f>
      </c>
      <c r="E56" s="45">
        <f>SUM('Monthly'!AA65:AL65)</f>
      </c>
      <c r="F56" s="45">
        <f>SUM('Monthly'!AM65:AX65)</f>
      </c>
      <c r="G56" s="45">
        <f>SUM('Monthly'!AY65:BJ65)</f>
      </c>
      <c r="H56" s="45">
        <f>SUM('Monthly'!BK65:BV65)</f>
      </c>
      <c r="I56" s="45">
        <f>SUM('Monthly'!BW65:CH65)</f>
      </c>
    </row>
    <row r="57" spans="1:9" x14ac:dyDescent="0.25">
      <c r="A57" t="s">
        <v>122</v>
      </c>
      <c r="B57" s="43">
        <f>SUM(C57:I57)</f>
      </c>
      <c r="C57" s="43">
        <f>SUM('Monthly'!C66:N66)</f>
      </c>
      <c r="D57" s="43">
        <f>SUM('Monthly'!O66:Z66)</f>
      </c>
      <c r="E57" s="43">
        <f>SUM('Monthly'!AA66:AL66)</f>
      </c>
      <c r="F57" s="43">
        <f>SUM('Monthly'!AM66:AX66)</f>
      </c>
      <c r="G57" s="43">
        <f>SUM('Monthly'!AY66:BJ66)</f>
      </c>
      <c r="H57" s="43">
        <f>SUM('Monthly'!BK66:BV66)</f>
      </c>
      <c r="I57" s="43">
        <f>SUM('Monthly'!BW66:CH66)</f>
      </c>
    </row>
    <row r="58" spans="1:9" s="44" customFormat="1" x14ac:dyDescent="0.25">
      <c r="A58" s="44" t="s">
        <v>123</v>
      </c>
      <c r="B58" s="45">
        <f>SUM(C58:I58)</f>
      </c>
      <c r="C58" s="45">
        <f>SUM('Monthly'!C67:N67)</f>
      </c>
      <c r="D58" s="45">
        <f>SUM('Monthly'!O67:Z67)</f>
      </c>
      <c r="E58" s="45">
        <f>SUM('Monthly'!AA67:AL67)</f>
      </c>
      <c r="F58" s="45">
        <f>SUM('Monthly'!AM67:AX67)</f>
      </c>
      <c r="G58" s="45">
        <f>SUM('Monthly'!AY67:BJ67)</f>
      </c>
      <c r="H58" s="45">
        <f>SUM('Monthly'!BK67:BV67)</f>
      </c>
      <c r="I58" s="45">
        <f>SUM('Monthly'!BW67:CH67)</f>
      </c>
    </row>
    <row r="59" spans="1:1" x14ac:dyDescent="0.25">
      <c r="A59" t="s">
        <v>85</v>
      </c>
    </row>
    <row r="60" spans="1:2" s="42" customFormat="1" x14ac:dyDescent="0.25">
      <c r="A60" s="42" t="s">
        <v>124</v>
      </c>
      <c r="B60" s="42"/>
    </row>
    <row r="61" spans="1:9" s="46" customFormat="1" x14ac:dyDescent="0.25">
      <c r="A61" s="46" t="s">
        <v>125</v>
      </c>
      <c r="B61" s="47">
        <f>SUM(C61:I61)</f>
      </c>
      <c r="C61" s="47">
        <f>SUM('Monthly'!C70:N70)</f>
      </c>
      <c r="D61" s="47">
        <f>SUM('Monthly'!O70:Z70)</f>
      </c>
      <c r="E61" s="47">
        <f>SUM('Monthly'!AA70:AL70)</f>
      </c>
      <c r="F61" s="47">
        <f>SUM('Monthly'!AM70:AX70)</f>
      </c>
      <c r="G61" s="47">
        <f>SUM('Monthly'!AY70:BJ70)</f>
      </c>
      <c r="H61" s="47">
        <f>SUM('Monthly'!BK70:BV70)</f>
      </c>
      <c r="I61" s="47">
        <f>SUM('Monthly'!BW70:CH70)</f>
      </c>
    </row>
    <row r="62" spans="1:9" s="46" customFormat="1" x14ac:dyDescent="0.25">
      <c r="A62" s="46" t="s">
        <v>126</v>
      </c>
      <c r="B62" s="47">
        <f>SUM(C62:I62)</f>
      </c>
      <c r="C62" s="47">
        <f>SUM('Monthly'!C71:N71)</f>
      </c>
      <c r="D62" s="47">
        <f>SUM('Monthly'!O71:Z71)</f>
      </c>
      <c r="E62" s="47">
        <f>SUM('Monthly'!AA71:AL71)</f>
      </c>
      <c r="F62" s="47">
        <f>SUM('Monthly'!AM71:AX71)</f>
      </c>
      <c r="G62" s="47">
        <f>SUM('Monthly'!AY71:BJ71)</f>
      </c>
      <c r="H62" s="47">
        <f>SUM('Monthly'!BK71:BV71)</f>
      </c>
      <c r="I62" s="47">
        <f>SUM('Monthly'!BW71:CH71)</f>
      </c>
    </row>
    <row r="63" spans="1:9" x14ac:dyDescent="0.25">
      <c r="A63" t="s">
        <v>127</v>
      </c>
      <c r="B63" s="43">
        <f>I63</f>
      </c>
      <c r="C63" s="43">
        <f>'Monthly'!N72</f>
      </c>
      <c r="D63" s="43">
        <f>'Monthly'!Z72</f>
      </c>
      <c r="E63" s="43">
        <f>'Monthly'!AL72</f>
      </c>
      <c r="F63" s="43">
        <f>'Monthly'!AX72</f>
      </c>
      <c r="G63" s="43">
        <f>'Monthly'!BJ72</f>
      </c>
      <c r="H63" s="43">
        <f>'Monthly'!BV72</f>
      </c>
      <c r="I63" s="43">
        <f>'Monthly'!CH72</f>
      </c>
    </row>
  </sheetData>
  <mergeCells count="9">
    <mergeCell ref="A2:B2"/>
    <mergeCell ref="A12:B12"/>
    <mergeCell ref="A19:B19"/>
    <mergeCell ref="A27:B27"/>
    <mergeCell ref="A32:B32"/>
    <mergeCell ref="A37:B37"/>
    <mergeCell ref="A42:B42"/>
    <mergeCell ref="A54:B54"/>
    <mergeCell ref="A60:B60"/>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AD63"/>
  <sheetViews>
    <sheetView workbookViewId="0" showGridLines="0">
      <pane xSplit="1" ySplit="1" topLeftCell="B2" activePane="bottomRight" state="frozen"/>
      <selection pane="bottomRight"/>
    </sheetView>
  </sheetViews>
  <sheetFormatPr defaultRowHeight="15" outlineLevelRow="0" outlineLevelCol="0" x14ac:dyDescent="55"/>
  <cols>
    <col min="1" max="1" width="35" customWidth="1"/>
    <col min="2" max="2" width="16" customWidth="1"/>
    <col min="3" max="30" width="15" customWidth="1"/>
  </cols>
  <sheetData>
    <row r="1" ht="28" customHeight="1" spans="1:30" s="41" customFormat="1" x14ac:dyDescent="0.25">
      <c r="A1" s="41" t="s">
        <v>67</v>
      </c>
      <c r="B1" s="41" t="s">
        <v>68</v>
      </c>
      <c r="C1" s="41" t="s">
        <v>128</v>
      </c>
      <c r="D1" s="41" t="s">
        <v>129</v>
      </c>
      <c r="E1" s="41" t="s">
        <v>130</v>
      </c>
      <c r="F1" s="41" t="s">
        <v>131</v>
      </c>
      <c r="G1" s="41" t="s">
        <v>132</v>
      </c>
      <c r="H1" s="41" t="s">
        <v>133</v>
      </c>
      <c r="I1" s="41" t="s">
        <v>134</v>
      </c>
      <c r="J1" s="41" t="s">
        <v>135</v>
      </c>
      <c r="K1" s="41" t="s">
        <v>136</v>
      </c>
      <c r="L1" s="41" t="s">
        <v>137</v>
      </c>
      <c r="M1" s="41" t="s">
        <v>138</v>
      </c>
      <c r="N1" s="41" t="s">
        <v>139</v>
      </c>
      <c r="O1" s="41" t="s">
        <v>140</v>
      </c>
      <c r="P1" s="41" t="s">
        <v>141</v>
      </c>
      <c r="Q1" s="41" t="s">
        <v>142</v>
      </c>
      <c r="R1" s="41" t="s">
        <v>143</v>
      </c>
      <c r="S1" s="41" t="s">
        <v>144</v>
      </c>
      <c r="T1" s="41" t="s">
        <v>145</v>
      </c>
      <c r="U1" s="41" t="s">
        <v>146</v>
      </c>
      <c r="V1" s="41" t="s">
        <v>147</v>
      </c>
      <c r="W1" s="41" t="s">
        <v>148</v>
      </c>
      <c r="X1" s="41" t="s">
        <v>149</v>
      </c>
      <c r="Y1" s="41" t="s">
        <v>150</v>
      </c>
      <c r="Z1" s="41" t="s">
        <v>151</v>
      </c>
      <c r="AA1" s="41" t="s">
        <v>152</v>
      </c>
      <c r="AB1" s="41" t="s">
        <v>153</v>
      </c>
      <c r="AC1" s="41" t="s">
        <v>154</v>
      </c>
      <c r="AD1" s="41" t="s">
        <v>155</v>
      </c>
    </row>
    <row r="2" spans="1:2" s="42" customFormat="1" x14ac:dyDescent="0.25">
      <c r="A2" s="42" t="s">
        <v>76</v>
      </c>
      <c r="B2" s="42"/>
    </row>
    <row r="3" spans="1:30" x14ac:dyDescent="0.25">
      <c r="A3" t="s">
        <v>77</v>
      </c>
      <c r="B3" s="43">
        <f>SUM(C3:AD3)</f>
      </c>
      <c r="C3" s="43">
        <f>SUM('Monthly'!C3:E3)</f>
      </c>
      <c r="D3" s="43">
        <f>SUM('Monthly'!F3:H3)</f>
      </c>
      <c r="E3" s="43">
        <f>SUM('Monthly'!I3:K3)</f>
      </c>
      <c r="F3" s="43">
        <f>SUM('Monthly'!L3:N3)</f>
      </c>
      <c r="G3" s="43">
        <f>SUM('Monthly'!O3:Q3)</f>
      </c>
      <c r="H3" s="43">
        <f>SUM('Monthly'!R3:T3)</f>
      </c>
      <c r="I3" s="43">
        <f>SUM('Monthly'!U3:W3)</f>
      </c>
      <c r="J3" s="43">
        <f>SUM('Monthly'!X3:Z3)</f>
      </c>
      <c r="K3" s="43">
        <f>SUM('Monthly'!AA3:AC3)</f>
      </c>
      <c r="L3" s="43">
        <f>SUM('Monthly'!AD3:AF3)</f>
      </c>
      <c r="M3" s="43">
        <f>SUM('Monthly'!AG3:AI3)</f>
      </c>
      <c r="N3" s="43">
        <f>SUM('Monthly'!AJ3:AL3)</f>
      </c>
      <c r="O3" s="43">
        <f>SUM('Monthly'!AM3:AO3)</f>
      </c>
      <c r="P3" s="43">
        <f>SUM('Monthly'!AP3:AR3)</f>
      </c>
      <c r="Q3" s="43">
        <f>SUM('Monthly'!AS3:AU3)</f>
      </c>
      <c r="R3" s="43">
        <f>SUM('Monthly'!AV3:AX3)</f>
      </c>
      <c r="S3" s="43">
        <f>SUM('Monthly'!AY3:BA3)</f>
      </c>
      <c r="T3" s="43">
        <f>SUM('Monthly'!BB3:BD3)</f>
      </c>
      <c r="U3" s="43">
        <f>SUM('Monthly'!BE3:BG3)</f>
      </c>
      <c r="V3" s="43">
        <f>SUM('Monthly'!BH3:BJ3)</f>
      </c>
      <c r="W3" s="43">
        <f>SUM('Monthly'!BK3:BM3)</f>
      </c>
      <c r="X3" s="43">
        <f>SUM('Monthly'!BN3:BP3)</f>
      </c>
      <c r="Y3" s="43">
        <f>SUM('Monthly'!BQ3:BS3)</f>
      </c>
      <c r="Z3" s="43">
        <f>SUM('Monthly'!BT3:BV3)</f>
      </c>
      <c r="AA3" s="43">
        <f>SUM('Monthly'!BW3:BY3)</f>
      </c>
      <c r="AB3" s="43">
        <f>SUM('Monthly'!BZ3:CB3)</f>
      </c>
      <c r="AC3" s="43">
        <f>SUM('Monthly'!CC3:CE3)</f>
      </c>
      <c r="AD3" s="43">
        <f>SUM('Monthly'!CF3:CH3)</f>
      </c>
    </row>
    <row r="4" spans="1:30" s="44" customFormat="1" x14ac:dyDescent="0.25">
      <c r="A4" s="44" t="s">
        <v>78</v>
      </c>
      <c r="B4" s="45">
        <f>SUM(C4:AD4)</f>
      </c>
      <c r="C4" s="45">
        <f>SUM('Monthly'!C4:E4)</f>
      </c>
      <c r="D4" s="45">
        <f>SUM('Monthly'!F4:H4)</f>
      </c>
      <c r="E4" s="45">
        <f>SUM('Monthly'!I4:K4)</f>
      </c>
      <c r="F4" s="45">
        <f>SUM('Monthly'!L4:N4)</f>
      </c>
      <c r="G4" s="45">
        <f>SUM('Monthly'!O4:Q4)</f>
      </c>
      <c r="H4" s="45">
        <f>SUM('Monthly'!R4:T4)</f>
      </c>
      <c r="I4" s="45">
        <f>SUM('Monthly'!U4:W4)</f>
      </c>
      <c r="J4" s="45">
        <f>SUM('Monthly'!X4:Z4)</f>
      </c>
      <c r="K4" s="45">
        <f>SUM('Monthly'!AA4:AC4)</f>
      </c>
      <c r="L4" s="45">
        <f>SUM('Monthly'!AD4:AF4)</f>
      </c>
      <c r="M4" s="45">
        <f>SUM('Monthly'!AG4:AI4)</f>
      </c>
      <c r="N4" s="45">
        <f>SUM('Monthly'!AJ4:AL4)</f>
      </c>
      <c r="O4" s="45">
        <f>SUM('Monthly'!AM4:AO4)</f>
      </c>
      <c r="P4" s="45">
        <f>SUM('Monthly'!AP4:AR4)</f>
      </c>
      <c r="Q4" s="45">
        <f>SUM('Monthly'!AS4:AU4)</f>
      </c>
      <c r="R4" s="45">
        <f>SUM('Monthly'!AV4:AX4)</f>
      </c>
      <c r="S4" s="45">
        <f>SUM('Monthly'!AY4:BA4)</f>
      </c>
      <c r="T4" s="45">
        <f>SUM('Monthly'!BB4:BD4)</f>
      </c>
      <c r="U4" s="45">
        <f>SUM('Monthly'!BE4:BG4)</f>
      </c>
      <c r="V4" s="45">
        <f>SUM('Monthly'!BH4:BJ4)</f>
      </c>
      <c r="W4" s="45">
        <f>SUM('Monthly'!BK4:BM4)</f>
      </c>
      <c r="X4" s="45">
        <f>SUM('Monthly'!BN4:BP4)</f>
      </c>
      <c r="Y4" s="45">
        <f>SUM('Monthly'!BQ4:BS4)</f>
      </c>
      <c r="Z4" s="45">
        <f>SUM('Monthly'!BT4:BV4)</f>
      </c>
      <c r="AA4" s="45">
        <f>SUM('Monthly'!BW4:BY4)</f>
      </c>
      <c r="AB4" s="45">
        <f>SUM('Monthly'!BZ4:CB4)</f>
      </c>
      <c r="AC4" s="45">
        <f>SUM('Monthly'!CC4:CE4)</f>
      </c>
      <c r="AD4" s="45">
        <f>SUM('Monthly'!CF4:CH4)</f>
      </c>
    </row>
    <row r="5" spans="1:30" x14ac:dyDescent="0.25">
      <c r="A5" t="s">
        <v>79</v>
      </c>
      <c r="B5" s="43">
        <f>SUM(C5:AD5)</f>
      </c>
      <c r="C5" s="43">
        <f>SUM('Monthly'!C5:E5)</f>
      </c>
      <c r="D5" s="43">
        <f>SUM('Monthly'!F5:H5)</f>
      </c>
      <c r="E5" s="43">
        <f>SUM('Monthly'!I5:K5)</f>
      </c>
      <c r="F5" s="43">
        <f>SUM('Monthly'!L5:N5)</f>
      </c>
      <c r="G5" s="43">
        <f>SUM('Monthly'!O5:Q5)</f>
      </c>
      <c r="H5" s="43">
        <f>SUM('Monthly'!R5:T5)</f>
      </c>
      <c r="I5" s="43">
        <f>SUM('Monthly'!U5:W5)</f>
      </c>
      <c r="J5" s="43">
        <f>SUM('Monthly'!X5:Z5)</f>
      </c>
      <c r="K5" s="43">
        <f>SUM('Monthly'!AA5:AC5)</f>
      </c>
      <c r="L5" s="43">
        <f>SUM('Monthly'!AD5:AF5)</f>
      </c>
      <c r="M5" s="43">
        <f>SUM('Monthly'!AG5:AI5)</f>
      </c>
      <c r="N5" s="43">
        <f>SUM('Monthly'!AJ5:AL5)</f>
      </c>
      <c r="O5" s="43">
        <f>SUM('Monthly'!AM5:AO5)</f>
      </c>
      <c r="P5" s="43">
        <f>SUM('Monthly'!AP5:AR5)</f>
      </c>
      <c r="Q5" s="43">
        <f>SUM('Monthly'!AS5:AU5)</f>
      </c>
      <c r="R5" s="43">
        <f>SUM('Monthly'!AV5:AX5)</f>
      </c>
      <c r="S5" s="43">
        <f>SUM('Monthly'!AY5:BA5)</f>
      </c>
      <c r="T5" s="43">
        <f>SUM('Monthly'!BB5:BD5)</f>
      </c>
      <c r="U5" s="43">
        <f>SUM('Monthly'!BE5:BG5)</f>
      </c>
      <c r="V5" s="43">
        <f>SUM('Monthly'!BH5:BJ5)</f>
      </c>
      <c r="W5" s="43">
        <f>SUM('Monthly'!BK5:BM5)</f>
      </c>
      <c r="X5" s="43">
        <f>SUM('Monthly'!BN5:BP5)</f>
      </c>
      <c r="Y5" s="43">
        <f>SUM('Monthly'!BQ5:BS5)</f>
      </c>
      <c r="Z5" s="43">
        <f>SUM('Monthly'!BT5:BV5)</f>
      </c>
      <c r="AA5" s="43">
        <f>SUM('Monthly'!BW5:BY5)</f>
      </c>
      <c r="AB5" s="43">
        <f>SUM('Monthly'!BZ5:CB5)</f>
      </c>
      <c r="AC5" s="43">
        <f>SUM('Monthly'!CC5:CE5)</f>
      </c>
      <c r="AD5" s="43">
        <f>SUM('Monthly'!CF5:CH5)</f>
      </c>
    </row>
    <row r="6" spans="1:30" s="44" customFormat="1" x14ac:dyDescent="0.25">
      <c r="A6" s="44" t="s">
        <v>80</v>
      </c>
      <c r="B6" s="45">
        <f>SUM(C6:AD6)</f>
      </c>
      <c r="C6" s="45">
        <f>SUM('Monthly'!C6:E6)</f>
      </c>
      <c r="D6" s="45">
        <f>SUM('Monthly'!F6:H6)</f>
      </c>
      <c r="E6" s="45">
        <f>SUM('Monthly'!I6:K6)</f>
      </c>
      <c r="F6" s="45">
        <f>SUM('Monthly'!L6:N6)</f>
      </c>
      <c r="G6" s="45">
        <f>SUM('Monthly'!O6:Q6)</f>
      </c>
      <c r="H6" s="45">
        <f>SUM('Monthly'!R6:T6)</f>
      </c>
      <c r="I6" s="45">
        <f>SUM('Monthly'!U6:W6)</f>
      </c>
      <c r="J6" s="45">
        <f>SUM('Monthly'!X6:Z6)</f>
      </c>
      <c r="K6" s="45">
        <f>SUM('Monthly'!AA6:AC6)</f>
      </c>
      <c r="L6" s="45">
        <f>SUM('Monthly'!AD6:AF6)</f>
      </c>
      <c r="M6" s="45">
        <f>SUM('Monthly'!AG6:AI6)</f>
      </c>
      <c r="N6" s="45">
        <f>SUM('Monthly'!AJ6:AL6)</f>
      </c>
      <c r="O6" s="45">
        <f>SUM('Monthly'!AM6:AO6)</f>
      </c>
      <c r="P6" s="45">
        <f>SUM('Monthly'!AP6:AR6)</f>
      </c>
      <c r="Q6" s="45">
        <f>SUM('Monthly'!AS6:AU6)</f>
      </c>
      <c r="R6" s="45">
        <f>SUM('Monthly'!AV6:AX6)</f>
      </c>
      <c r="S6" s="45">
        <f>SUM('Monthly'!AY6:BA6)</f>
      </c>
      <c r="T6" s="45">
        <f>SUM('Monthly'!BB6:BD6)</f>
      </c>
      <c r="U6" s="45">
        <f>SUM('Monthly'!BE6:BG6)</f>
      </c>
      <c r="V6" s="45">
        <f>SUM('Monthly'!BH6:BJ6)</f>
      </c>
      <c r="W6" s="45">
        <f>SUM('Monthly'!BK6:BM6)</f>
      </c>
      <c r="X6" s="45">
        <f>SUM('Monthly'!BN6:BP6)</f>
      </c>
      <c r="Y6" s="45">
        <f>SUM('Monthly'!BQ6:BS6)</f>
      </c>
      <c r="Z6" s="45">
        <f>SUM('Monthly'!BT6:BV6)</f>
      </c>
      <c r="AA6" s="45">
        <f>SUM('Monthly'!BW6:BY6)</f>
      </c>
      <c r="AB6" s="45">
        <f>SUM('Monthly'!BZ6:CB6)</f>
      </c>
      <c r="AC6" s="45">
        <f>SUM('Monthly'!CC6:CE6)</f>
      </c>
      <c r="AD6" s="45">
        <f>SUM('Monthly'!CF6:CH6)</f>
      </c>
    </row>
    <row r="7" spans="1:30" x14ac:dyDescent="0.25">
      <c r="A7" t="s">
        <v>81</v>
      </c>
      <c r="B7" s="43">
        <f>SUM(C7:AD7)</f>
      </c>
      <c r="C7" s="43">
        <f>SUM('Monthly'!C34:E34)</f>
      </c>
      <c r="D7" s="43">
        <f>SUM('Monthly'!F34:H34)</f>
      </c>
      <c r="E7" s="43">
        <f>SUM('Monthly'!I34:K34)</f>
      </c>
      <c r="F7" s="43">
        <f>SUM('Monthly'!L34:N34)</f>
      </c>
      <c r="G7" s="43">
        <f>SUM('Monthly'!O34:Q34)</f>
      </c>
      <c r="H7" s="43">
        <f>SUM('Monthly'!R34:T34)</f>
      </c>
      <c r="I7" s="43">
        <f>SUM('Monthly'!U34:W34)</f>
      </c>
      <c r="J7" s="43">
        <f>SUM('Monthly'!X34:Z34)</f>
      </c>
      <c r="K7" s="43">
        <f>SUM('Monthly'!AA34:AC34)</f>
      </c>
      <c r="L7" s="43">
        <f>SUM('Monthly'!AD34:AF34)</f>
      </c>
      <c r="M7" s="43">
        <f>SUM('Monthly'!AG34:AI34)</f>
      </c>
      <c r="N7" s="43">
        <f>SUM('Monthly'!AJ34:AL34)</f>
      </c>
      <c r="O7" s="43">
        <f>SUM('Monthly'!AM34:AO34)</f>
      </c>
      <c r="P7" s="43">
        <f>SUM('Monthly'!AP34:AR34)</f>
      </c>
      <c r="Q7" s="43">
        <f>SUM('Monthly'!AS34:AU34)</f>
      </c>
      <c r="R7" s="43">
        <f>SUM('Monthly'!AV34:AX34)</f>
      </c>
      <c r="S7" s="43">
        <f>SUM('Monthly'!AY34:BA34)</f>
      </c>
      <c r="T7" s="43">
        <f>SUM('Monthly'!BB34:BD34)</f>
      </c>
      <c r="U7" s="43">
        <f>SUM('Monthly'!BE34:BG34)</f>
      </c>
      <c r="V7" s="43">
        <f>SUM('Monthly'!BH34:BJ34)</f>
      </c>
      <c r="W7" s="43">
        <f>SUM('Monthly'!BK34:BM34)</f>
      </c>
      <c r="X7" s="43">
        <f>SUM('Monthly'!BN34:BP34)</f>
      </c>
      <c r="Y7" s="43">
        <f>SUM('Monthly'!BQ34:BS34)</f>
      </c>
      <c r="Z7" s="43">
        <f>SUM('Monthly'!BT34:BV34)</f>
      </c>
      <c r="AA7" s="43">
        <f>SUM('Monthly'!BW34:BY34)</f>
      </c>
      <c r="AB7" s="43">
        <f>SUM('Monthly'!BZ34:CB34)</f>
      </c>
      <c r="AC7" s="43">
        <f>SUM('Monthly'!CC34:CE34)</f>
      </c>
      <c r="AD7" s="43">
        <f>SUM('Monthly'!CF34:CH34)</f>
      </c>
    </row>
    <row r="8" spans="1:30" s="44" customFormat="1" x14ac:dyDescent="0.25">
      <c r="A8" s="44" t="s">
        <v>82</v>
      </c>
      <c r="B8" s="45">
        <f>SUM(C8:AD8)</f>
      </c>
      <c r="C8" s="45">
        <f>SUM('Monthly'!C8:E8)</f>
      </c>
      <c r="D8" s="45">
        <f>SUM('Monthly'!F8:H8)</f>
      </c>
      <c r="E8" s="45">
        <f>SUM('Monthly'!I8:K8)</f>
      </c>
      <c r="F8" s="45">
        <f>SUM('Monthly'!L8:N8)</f>
      </c>
      <c r="G8" s="45">
        <f>SUM('Monthly'!O8:Q8)</f>
      </c>
      <c r="H8" s="45">
        <f>SUM('Monthly'!R8:T8)</f>
      </c>
      <c r="I8" s="45">
        <f>SUM('Monthly'!U8:W8)</f>
      </c>
      <c r="J8" s="45">
        <f>SUM('Monthly'!X8:Z8)</f>
      </c>
      <c r="K8" s="45">
        <f>SUM('Monthly'!AA8:AC8)</f>
      </c>
      <c r="L8" s="45">
        <f>SUM('Monthly'!AD8:AF8)</f>
      </c>
      <c r="M8" s="45">
        <f>SUM('Monthly'!AG8:AI8)</f>
      </c>
      <c r="N8" s="45">
        <f>SUM('Monthly'!AJ8:AL8)</f>
      </c>
      <c r="O8" s="45">
        <f>SUM('Monthly'!AM8:AO8)</f>
      </c>
      <c r="P8" s="45">
        <f>SUM('Monthly'!AP8:AR8)</f>
      </c>
      <c r="Q8" s="45">
        <f>SUM('Monthly'!AS8:AU8)</f>
      </c>
      <c r="R8" s="45">
        <f>SUM('Monthly'!AV8:AX8)</f>
      </c>
      <c r="S8" s="45">
        <f>SUM('Monthly'!AY8:BA8)</f>
      </c>
      <c r="T8" s="45">
        <f>SUM('Monthly'!BB8:BD8)</f>
      </c>
      <c r="U8" s="45">
        <f>SUM('Monthly'!BE8:BG8)</f>
      </c>
      <c r="V8" s="45">
        <f>SUM('Monthly'!BH8:BJ8)</f>
      </c>
      <c r="W8" s="45">
        <f>SUM('Monthly'!BK8:BM8)</f>
      </c>
      <c r="X8" s="45">
        <f>SUM('Monthly'!BN8:BP8)</f>
      </c>
      <c r="Y8" s="45">
        <f>SUM('Monthly'!BQ8:BS8)</f>
      </c>
      <c r="Z8" s="45">
        <f>SUM('Monthly'!BT8:BV8)</f>
      </c>
      <c r="AA8" s="45">
        <f>SUM('Monthly'!BW8:BY8)</f>
      </c>
      <c r="AB8" s="45">
        <f>SUM('Monthly'!BZ8:CB8)</f>
      </c>
      <c r="AC8" s="45">
        <f>SUM('Monthly'!CC8:CE8)</f>
      </c>
      <c r="AD8" s="45">
        <f>SUM('Monthly'!CF8:CH8)</f>
      </c>
    </row>
    <row r="9" spans="1:30" x14ac:dyDescent="0.25">
      <c r="A9" t="s">
        <v>83</v>
      </c>
      <c r="B9" s="43">
        <f>SUM(C9:AD9)</f>
      </c>
      <c r="C9" s="43">
        <f>SUM('Monthly'!C9:E9)</f>
      </c>
      <c r="D9" s="43">
        <f>SUM('Monthly'!F9:H9)</f>
      </c>
      <c r="E9" s="43">
        <f>SUM('Monthly'!I9:K9)</f>
      </c>
      <c r="F9" s="43">
        <f>SUM('Monthly'!L9:N9)</f>
      </c>
      <c r="G9" s="43">
        <f>SUM('Monthly'!O9:Q9)</f>
      </c>
      <c r="H9" s="43">
        <f>SUM('Monthly'!R9:T9)</f>
      </c>
      <c r="I9" s="43">
        <f>SUM('Monthly'!U9:W9)</f>
      </c>
      <c r="J9" s="43">
        <f>SUM('Monthly'!X9:Z9)</f>
      </c>
      <c r="K9" s="43">
        <f>SUM('Monthly'!AA9:AC9)</f>
      </c>
      <c r="L9" s="43">
        <f>SUM('Monthly'!AD9:AF9)</f>
      </c>
      <c r="M9" s="43">
        <f>SUM('Monthly'!AG9:AI9)</f>
      </c>
      <c r="N9" s="43">
        <f>SUM('Monthly'!AJ9:AL9)</f>
      </c>
      <c r="O9" s="43">
        <f>SUM('Monthly'!AM9:AO9)</f>
      </c>
      <c r="P9" s="43">
        <f>SUM('Monthly'!AP9:AR9)</f>
      </c>
      <c r="Q9" s="43">
        <f>SUM('Monthly'!AS9:AU9)</f>
      </c>
      <c r="R9" s="43">
        <f>SUM('Monthly'!AV9:AX9)</f>
      </c>
      <c r="S9" s="43">
        <f>SUM('Monthly'!AY9:BA9)</f>
      </c>
      <c r="T9" s="43">
        <f>SUM('Monthly'!BB9:BD9)</f>
      </c>
      <c r="U9" s="43">
        <f>SUM('Monthly'!BE9:BG9)</f>
      </c>
      <c r="V9" s="43">
        <f>SUM('Monthly'!BH9:BJ9)</f>
      </c>
      <c r="W9" s="43">
        <f>SUM('Monthly'!BK9:BM9)</f>
      </c>
      <c r="X9" s="43">
        <f>SUM('Monthly'!BN9:BP9)</f>
      </c>
      <c r="Y9" s="43">
        <f>SUM('Monthly'!BQ9:BS9)</f>
      </c>
      <c r="Z9" s="43">
        <f>SUM('Monthly'!BT9:BV9)</f>
      </c>
      <c r="AA9" s="43">
        <f>SUM('Monthly'!BW9:BY9)</f>
      </c>
      <c r="AB9" s="43">
        <f>SUM('Monthly'!BZ9:CB9)</f>
      </c>
      <c r="AC9" s="43">
        <f>SUM('Monthly'!CC9:CE9)</f>
      </c>
      <c r="AD9" s="43">
        <f>SUM('Monthly'!CF9:CH9)</f>
      </c>
    </row>
    <row r="10" spans="1:30" s="46" customFormat="1" x14ac:dyDescent="0.25">
      <c r="A10" s="46" t="s">
        <v>84</v>
      </c>
      <c r="B10" s="47">
        <f>SUM(C10:AD10)</f>
      </c>
      <c r="C10" s="47">
        <f>SUM('Monthly'!C10:E10)</f>
      </c>
      <c r="D10" s="47">
        <f>SUM('Monthly'!F10:H10)</f>
      </c>
      <c r="E10" s="47">
        <f>SUM('Monthly'!I10:K10)</f>
      </c>
      <c r="F10" s="47">
        <f>SUM('Monthly'!L10:N10)</f>
      </c>
      <c r="G10" s="47">
        <f>SUM('Monthly'!O10:Q10)</f>
      </c>
      <c r="H10" s="47">
        <f>SUM('Monthly'!R10:T10)</f>
      </c>
      <c r="I10" s="47">
        <f>SUM('Monthly'!U10:W10)</f>
      </c>
      <c r="J10" s="47">
        <f>SUM('Monthly'!X10:Z10)</f>
      </c>
      <c r="K10" s="47">
        <f>SUM('Monthly'!AA10:AC10)</f>
      </c>
      <c r="L10" s="47">
        <f>SUM('Monthly'!AD10:AF10)</f>
      </c>
      <c r="M10" s="47">
        <f>SUM('Monthly'!AG10:AI10)</f>
      </c>
      <c r="N10" s="47">
        <f>SUM('Monthly'!AJ10:AL10)</f>
      </c>
      <c r="O10" s="47">
        <f>SUM('Monthly'!AM10:AO10)</f>
      </c>
      <c r="P10" s="47">
        <f>SUM('Monthly'!AP10:AR10)</f>
      </c>
      <c r="Q10" s="47">
        <f>SUM('Monthly'!AS10:AU10)</f>
      </c>
      <c r="R10" s="47">
        <f>SUM('Monthly'!AV10:AX10)</f>
      </c>
      <c r="S10" s="47">
        <f>SUM('Monthly'!AY10:BA10)</f>
      </c>
      <c r="T10" s="47">
        <f>SUM('Monthly'!BB10:BD10)</f>
      </c>
      <c r="U10" s="47">
        <f>SUM('Monthly'!BE10:BG10)</f>
      </c>
      <c r="V10" s="47">
        <f>SUM('Monthly'!BH10:BJ10)</f>
      </c>
      <c r="W10" s="47">
        <f>SUM('Monthly'!BK10:BM10)</f>
      </c>
      <c r="X10" s="47">
        <f>SUM('Monthly'!BN10:BP10)</f>
      </c>
      <c r="Y10" s="47">
        <f>SUM('Monthly'!BQ10:BS10)</f>
      </c>
      <c r="Z10" s="47">
        <f>SUM('Monthly'!BT10:BV10)</f>
      </c>
      <c r="AA10" s="47">
        <f>SUM('Monthly'!BW10:BY10)</f>
      </c>
      <c r="AB10" s="47">
        <f>SUM('Monthly'!BZ10:CB10)</f>
      </c>
      <c r="AC10" s="47">
        <f>SUM('Monthly'!CC10:CE10)</f>
      </c>
      <c r="AD10" s="47">
        <f>SUM('Monthly'!CF10:CH10)</f>
      </c>
    </row>
    <row r="11" spans="1:1" x14ac:dyDescent="0.25">
      <c r="A11" t="s">
        <v>85</v>
      </c>
    </row>
    <row r="12" spans="1:2" s="42" customFormat="1" x14ac:dyDescent="0.25">
      <c r="A12" s="42" t="s">
        <v>86</v>
      </c>
      <c r="B12" s="42"/>
    </row>
    <row r="13" spans="1:30" x14ac:dyDescent="0.25">
      <c r="A13" t="s">
        <v>87</v>
      </c>
      <c r="B13" s="43">
        <f>SUM(C13:AD13)</f>
      </c>
      <c r="C13" s="43">
        <f>SUM('Monthly'!C13:E13)</f>
      </c>
      <c r="D13" s="43">
        <f>SUM('Monthly'!F13:H13)</f>
      </c>
      <c r="E13" s="43">
        <f>SUM('Monthly'!I13:K13)</f>
      </c>
      <c r="F13" s="43">
        <f>SUM('Monthly'!L13:N13)</f>
      </c>
      <c r="G13" s="43">
        <f>SUM('Monthly'!O13:Q13)</f>
      </c>
      <c r="H13" s="43">
        <f>SUM('Monthly'!R13:T13)</f>
      </c>
      <c r="I13" s="43">
        <f>SUM('Monthly'!U13:W13)</f>
      </c>
      <c r="J13" s="43">
        <f>SUM('Monthly'!X13:Z13)</f>
      </c>
      <c r="K13" s="43">
        <f>SUM('Monthly'!AA13:AC13)</f>
      </c>
      <c r="L13" s="43">
        <f>SUM('Monthly'!AD13:AF13)</f>
      </c>
      <c r="M13" s="43">
        <f>SUM('Monthly'!AG13:AI13)</f>
      </c>
      <c r="N13" s="43">
        <f>SUM('Monthly'!AJ13:AL13)</f>
      </c>
      <c r="O13" s="43">
        <f>SUM('Monthly'!AM13:AO13)</f>
      </c>
      <c r="P13" s="43">
        <f>SUM('Monthly'!AP13:AR13)</f>
      </c>
      <c r="Q13" s="43">
        <f>SUM('Monthly'!AS13:AU13)</f>
      </c>
      <c r="R13" s="43">
        <f>SUM('Monthly'!AV13:AX13)</f>
      </c>
      <c r="S13" s="43">
        <f>SUM('Monthly'!AY13:BA13)</f>
      </c>
      <c r="T13" s="43">
        <f>SUM('Monthly'!BB13:BD13)</f>
      </c>
      <c r="U13" s="43">
        <f>SUM('Monthly'!BE13:BG13)</f>
      </c>
      <c r="V13" s="43">
        <f>SUM('Monthly'!BH13:BJ13)</f>
      </c>
      <c r="W13" s="43">
        <f>SUM('Monthly'!BK13:BM13)</f>
      </c>
      <c r="X13" s="43">
        <f>SUM('Monthly'!BN13:BP13)</f>
      </c>
      <c r="Y13" s="43">
        <f>SUM('Monthly'!BQ13:BS13)</f>
      </c>
      <c r="Z13" s="43">
        <f>SUM('Monthly'!BT13:BV13)</f>
      </c>
      <c r="AA13" s="43">
        <f>SUM('Monthly'!BW13:BY13)</f>
      </c>
      <c r="AB13" s="43">
        <f>SUM('Monthly'!BZ13:CB13)</f>
      </c>
      <c r="AC13" s="43">
        <f>SUM('Monthly'!CC13:CE13)</f>
      </c>
      <c r="AD13" s="43">
        <f>SUM('Monthly'!CF13:CH13)</f>
      </c>
    </row>
    <row r="14" spans="1:30" s="44" customFormat="1" x14ac:dyDescent="0.25">
      <c r="A14" s="44" t="s">
        <v>88</v>
      </c>
      <c r="B14" s="45">
        <f>SUM(C14:AD14)</f>
      </c>
      <c r="C14" s="45">
        <f>SUM('Monthly'!C14:E14)</f>
      </c>
      <c r="D14" s="45">
        <f>SUM('Monthly'!F14:H14)</f>
      </c>
      <c r="E14" s="45">
        <f>SUM('Monthly'!I14:K14)</f>
      </c>
      <c r="F14" s="45">
        <f>SUM('Monthly'!L14:N14)</f>
      </c>
      <c r="G14" s="45">
        <f>SUM('Monthly'!O14:Q14)</f>
      </c>
      <c r="H14" s="45">
        <f>SUM('Monthly'!R14:T14)</f>
      </c>
      <c r="I14" s="45">
        <f>SUM('Monthly'!U14:W14)</f>
      </c>
      <c r="J14" s="45">
        <f>SUM('Monthly'!X14:Z14)</f>
      </c>
      <c r="K14" s="45">
        <f>SUM('Monthly'!AA14:AC14)</f>
      </c>
      <c r="L14" s="45">
        <f>SUM('Monthly'!AD14:AF14)</f>
      </c>
      <c r="M14" s="45">
        <f>SUM('Monthly'!AG14:AI14)</f>
      </c>
      <c r="N14" s="45">
        <f>SUM('Monthly'!AJ14:AL14)</f>
      </c>
      <c r="O14" s="45">
        <f>SUM('Monthly'!AM14:AO14)</f>
      </c>
      <c r="P14" s="45">
        <f>SUM('Monthly'!AP14:AR14)</f>
      </c>
      <c r="Q14" s="45">
        <f>SUM('Monthly'!AS14:AU14)</f>
      </c>
      <c r="R14" s="45">
        <f>SUM('Monthly'!AV14:AX14)</f>
      </c>
      <c r="S14" s="45">
        <f>SUM('Monthly'!AY14:BA14)</f>
      </c>
      <c r="T14" s="45">
        <f>SUM('Monthly'!BB14:BD14)</f>
      </c>
      <c r="U14" s="45">
        <f>SUM('Monthly'!BE14:BG14)</f>
      </c>
      <c r="V14" s="45">
        <f>SUM('Monthly'!BH14:BJ14)</f>
      </c>
      <c r="W14" s="45">
        <f>SUM('Monthly'!BK14:BM14)</f>
      </c>
      <c r="X14" s="45">
        <f>SUM('Monthly'!BN14:BP14)</f>
      </c>
      <c r="Y14" s="45">
        <f>SUM('Monthly'!BQ14:BS14)</f>
      </c>
      <c r="Z14" s="45">
        <f>SUM('Monthly'!BT14:BV14)</f>
      </c>
      <c r="AA14" s="45">
        <f>SUM('Monthly'!BW14:BY14)</f>
      </c>
      <c r="AB14" s="45">
        <f>SUM('Monthly'!BZ14:CB14)</f>
      </c>
      <c r="AC14" s="45">
        <f>SUM('Monthly'!CC14:CE14)</f>
      </c>
      <c r="AD14" s="45">
        <f>SUM('Monthly'!CF14:CH14)</f>
      </c>
    </row>
    <row r="15" spans="1:30" x14ac:dyDescent="0.25">
      <c r="A15" t="s">
        <v>89</v>
      </c>
      <c r="B15" s="43">
        <f>SUM(C15:AD15)</f>
      </c>
      <c r="C15" s="43">
        <f>SUM('Monthly'!C15:E15)</f>
      </c>
      <c r="D15" s="43">
        <f>SUM('Monthly'!F15:H15)</f>
      </c>
      <c r="E15" s="43">
        <f>SUM('Monthly'!I15:K15)</f>
      </c>
      <c r="F15" s="43">
        <f>SUM('Monthly'!L15:N15)</f>
      </c>
      <c r="G15" s="43">
        <f>SUM('Monthly'!O15:Q15)</f>
      </c>
      <c r="H15" s="43">
        <f>SUM('Monthly'!R15:T15)</f>
      </c>
      <c r="I15" s="43">
        <f>SUM('Monthly'!U15:W15)</f>
      </c>
      <c r="J15" s="43">
        <f>SUM('Monthly'!X15:Z15)</f>
      </c>
      <c r="K15" s="43">
        <f>SUM('Monthly'!AA15:AC15)</f>
      </c>
      <c r="L15" s="43">
        <f>SUM('Monthly'!AD15:AF15)</f>
      </c>
      <c r="M15" s="43">
        <f>SUM('Monthly'!AG15:AI15)</f>
      </c>
      <c r="N15" s="43">
        <f>SUM('Monthly'!AJ15:AL15)</f>
      </c>
      <c r="O15" s="43">
        <f>SUM('Monthly'!AM15:AO15)</f>
      </c>
      <c r="P15" s="43">
        <f>SUM('Monthly'!AP15:AR15)</f>
      </c>
      <c r="Q15" s="43">
        <f>SUM('Monthly'!AS15:AU15)</f>
      </c>
      <c r="R15" s="43">
        <f>SUM('Monthly'!AV15:AX15)</f>
      </c>
      <c r="S15" s="43">
        <f>SUM('Monthly'!AY15:BA15)</f>
      </c>
      <c r="T15" s="43">
        <f>SUM('Monthly'!BB15:BD15)</f>
      </c>
      <c r="U15" s="43">
        <f>SUM('Monthly'!BE15:BG15)</f>
      </c>
      <c r="V15" s="43">
        <f>SUM('Monthly'!BH15:BJ15)</f>
      </c>
      <c r="W15" s="43">
        <f>SUM('Monthly'!BK15:BM15)</f>
      </c>
      <c r="X15" s="43">
        <f>SUM('Monthly'!BN15:BP15)</f>
      </c>
      <c r="Y15" s="43">
        <f>SUM('Monthly'!BQ15:BS15)</f>
      </c>
      <c r="Z15" s="43">
        <f>SUM('Monthly'!BT15:BV15)</f>
      </c>
      <c r="AA15" s="43">
        <f>SUM('Monthly'!BW15:BY15)</f>
      </c>
      <c r="AB15" s="43">
        <f>SUM('Monthly'!BZ15:CB15)</f>
      </c>
      <c r="AC15" s="43">
        <f>SUM('Monthly'!CC15:CE15)</f>
      </c>
      <c r="AD15" s="43">
        <f>SUM('Monthly'!CF15:CH15)</f>
      </c>
    </row>
    <row r="16" spans="1:30" s="44" customFormat="1" x14ac:dyDescent="0.25">
      <c r="A16" s="44" t="s">
        <v>90</v>
      </c>
      <c r="B16" s="45">
        <f>SUM(C16:AD16)</f>
      </c>
      <c r="C16" s="45">
        <f>SUM('Monthly'!C16:E16)</f>
      </c>
      <c r="D16" s="45">
        <f>SUM('Monthly'!F16:H16)</f>
      </c>
      <c r="E16" s="45">
        <f>SUM('Monthly'!I16:K16)</f>
      </c>
      <c r="F16" s="45">
        <f>SUM('Monthly'!L16:N16)</f>
      </c>
      <c r="G16" s="45">
        <f>SUM('Monthly'!O16:Q16)</f>
      </c>
      <c r="H16" s="45">
        <f>SUM('Monthly'!R16:T16)</f>
      </c>
      <c r="I16" s="45">
        <f>SUM('Monthly'!U16:W16)</f>
      </c>
      <c r="J16" s="45">
        <f>SUM('Monthly'!X16:Z16)</f>
      </c>
      <c r="K16" s="45">
        <f>SUM('Monthly'!AA16:AC16)</f>
      </c>
      <c r="L16" s="45">
        <f>SUM('Monthly'!AD16:AF16)</f>
      </c>
      <c r="M16" s="45">
        <f>SUM('Monthly'!AG16:AI16)</f>
      </c>
      <c r="N16" s="45">
        <f>SUM('Monthly'!AJ16:AL16)</f>
      </c>
      <c r="O16" s="45">
        <f>SUM('Monthly'!AM16:AO16)</f>
      </c>
      <c r="P16" s="45">
        <f>SUM('Monthly'!AP16:AR16)</f>
      </c>
      <c r="Q16" s="45">
        <f>SUM('Monthly'!AS16:AU16)</f>
      </c>
      <c r="R16" s="45">
        <f>SUM('Monthly'!AV16:AX16)</f>
      </c>
      <c r="S16" s="45">
        <f>SUM('Monthly'!AY16:BA16)</f>
      </c>
      <c r="T16" s="45">
        <f>SUM('Monthly'!BB16:BD16)</f>
      </c>
      <c r="U16" s="45">
        <f>SUM('Monthly'!BE16:BG16)</f>
      </c>
      <c r="V16" s="45">
        <f>SUM('Monthly'!BH16:BJ16)</f>
      </c>
      <c r="W16" s="45">
        <f>SUM('Monthly'!BK16:BM16)</f>
      </c>
      <c r="X16" s="45">
        <f>SUM('Monthly'!BN16:BP16)</f>
      </c>
      <c r="Y16" s="45">
        <f>SUM('Monthly'!BQ16:BS16)</f>
      </c>
      <c r="Z16" s="45">
        <f>SUM('Monthly'!BT16:BV16)</f>
      </c>
      <c r="AA16" s="45">
        <f>SUM('Monthly'!BW16:BY16)</f>
      </c>
      <c r="AB16" s="45">
        <f>SUM('Monthly'!BZ16:CB16)</f>
      </c>
      <c r="AC16" s="45">
        <f>SUM('Monthly'!CC16:CE16)</f>
      </c>
      <c r="AD16" s="45">
        <f>SUM('Monthly'!CF16:CH16)</f>
      </c>
    </row>
    <row r="17" spans="1:30" s="46" customFormat="1" x14ac:dyDescent="0.25">
      <c r="A17" s="46" t="s">
        <v>91</v>
      </c>
      <c r="B17" s="47">
        <f>SUM(C17:AD17)</f>
      </c>
      <c r="C17" s="47">
        <f>SUM('Monthly'!C17:E17)</f>
      </c>
      <c r="D17" s="47">
        <f>SUM('Monthly'!F17:H17)</f>
      </c>
      <c r="E17" s="47">
        <f>SUM('Monthly'!I17:K17)</f>
      </c>
      <c r="F17" s="47">
        <f>SUM('Monthly'!L17:N17)</f>
      </c>
      <c r="G17" s="47">
        <f>SUM('Monthly'!O17:Q17)</f>
      </c>
      <c r="H17" s="47">
        <f>SUM('Monthly'!R17:T17)</f>
      </c>
      <c r="I17" s="47">
        <f>SUM('Monthly'!U17:W17)</f>
      </c>
      <c r="J17" s="47">
        <f>SUM('Monthly'!X17:Z17)</f>
      </c>
      <c r="K17" s="47">
        <f>SUM('Monthly'!AA17:AC17)</f>
      </c>
      <c r="L17" s="47">
        <f>SUM('Monthly'!AD17:AF17)</f>
      </c>
      <c r="M17" s="47">
        <f>SUM('Monthly'!AG17:AI17)</f>
      </c>
      <c r="N17" s="47">
        <f>SUM('Monthly'!AJ17:AL17)</f>
      </c>
      <c r="O17" s="47">
        <f>SUM('Monthly'!AM17:AO17)</f>
      </c>
      <c r="P17" s="47">
        <f>SUM('Monthly'!AP17:AR17)</f>
      </c>
      <c r="Q17" s="47">
        <f>SUM('Monthly'!AS17:AU17)</f>
      </c>
      <c r="R17" s="47">
        <f>SUM('Monthly'!AV17:AX17)</f>
      </c>
      <c r="S17" s="47">
        <f>SUM('Monthly'!AY17:BA17)</f>
      </c>
      <c r="T17" s="47">
        <f>SUM('Monthly'!BB17:BD17)</f>
      </c>
      <c r="U17" s="47">
        <f>SUM('Monthly'!BE17:BG17)</f>
      </c>
      <c r="V17" s="47">
        <f>SUM('Monthly'!BH17:BJ17)</f>
      </c>
      <c r="W17" s="47">
        <f>SUM('Monthly'!BK17:BM17)</f>
      </c>
      <c r="X17" s="47">
        <f>SUM('Monthly'!BN17:BP17)</f>
      </c>
      <c r="Y17" s="47">
        <f>SUM('Monthly'!BQ17:BS17)</f>
      </c>
      <c r="Z17" s="47">
        <f>SUM('Monthly'!BT17:BV17)</f>
      </c>
      <c r="AA17" s="47">
        <f>SUM('Monthly'!BW17:BY17)</f>
      </c>
      <c r="AB17" s="47">
        <f>SUM('Monthly'!BZ17:CB17)</f>
      </c>
      <c r="AC17" s="47">
        <f>SUM('Monthly'!CC17:CE17)</f>
      </c>
      <c r="AD17" s="47">
        <f>SUM('Monthly'!CF17:CH17)</f>
      </c>
    </row>
    <row r="18" spans="1:1" x14ac:dyDescent="0.25">
      <c r="A18" t="s">
        <v>85</v>
      </c>
    </row>
    <row r="19" spans="1:2" s="42" customFormat="1" x14ac:dyDescent="0.25">
      <c r="A19" s="42" t="s">
        <v>92</v>
      </c>
      <c r="B19" s="42"/>
    </row>
    <row r="20" spans="1:30" s="44" customFormat="1" x14ac:dyDescent="0.25">
      <c r="A20" s="44" t="s">
        <v>93</v>
      </c>
      <c r="B20" s="45">
        <f>SUM(C20:AD20)</f>
      </c>
      <c r="C20" s="45">
        <f>SUM('Monthly'!C20:E20)</f>
      </c>
      <c r="D20" s="45">
        <f>SUM('Monthly'!F20:H20)</f>
      </c>
      <c r="E20" s="45">
        <f>SUM('Monthly'!I20:K20)</f>
      </c>
      <c r="F20" s="45">
        <f>SUM('Monthly'!L20:N20)</f>
      </c>
      <c r="G20" s="45">
        <f>SUM('Monthly'!O20:Q20)</f>
      </c>
      <c r="H20" s="45">
        <f>SUM('Monthly'!R20:T20)</f>
      </c>
      <c r="I20" s="45">
        <f>SUM('Monthly'!U20:W20)</f>
      </c>
      <c r="J20" s="45">
        <f>SUM('Monthly'!X20:Z20)</f>
      </c>
      <c r="K20" s="45">
        <f>SUM('Monthly'!AA20:AC20)</f>
      </c>
      <c r="L20" s="45">
        <f>SUM('Monthly'!AD20:AF20)</f>
      </c>
      <c r="M20" s="45">
        <f>SUM('Monthly'!AG20:AI20)</f>
      </c>
      <c r="N20" s="45">
        <f>SUM('Monthly'!AJ20:AL20)</f>
      </c>
      <c r="O20" s="45">
        <f>SUM('Monthly'!AM20:AO20)</f>
      </c>
      <c r="P20" s="45">
        <f>SUM('Monthly'!AP20:AR20)</f>
      </c>
      <c r="Q20" s="45">
        <f>SUM('Monthly'!AS20:AU20)</f>
      </c>
      <c r="R20" s="45">
        <f>SUM('Monthly'!AV20:AX20)</f>
      </c>
      <c r="S20" s="45">
        <f>SUM('Monthly'!AY20:BA20)</f>
      </c>
      <c r="T20" s="45">
        <f>SUM('Monthly'!BB20:BD20)</f>
      </c>
      <c r="U20" s="45">
        <f>SUM('Monthly'!BE20:BG20)</f>
      </c>
      <c r="V20" s="45">
        <f>SUM('Monthly'!BH20:BJ20)</f>
      </c>
      <c r="W20" s="45">
        <f>SUM('Monthly'!BK20:BM20)</f>
      </c>
      <c r="X20" s="45">
        <f>SUM('Monthly'!BN20:BP20)</f>
      </c>
      <c r="Y20" s="45">
        <f>SUM('Monthly'!BQ20:BS20)</f>
      </c>
      <c r="Z20" s="45">
        <f>SUM('Monthly'!BT20:BV20)</f>
      </c>
      <c r="AA20" s="45">
        <f>SUM('Monthly'!BW20:BY20)</f>
      </c>
      <c r="AB20" s="45">
        <f>SUM('Monthly'!BZ20:CB20)</f>
      </c>
      <c r="AC20" s="45">
        <f>SUM('Monthly'!CC20:CE20)</f>
      </c>
      <c r="AD20" s="45">
        <f>SUM('Monthly'!CF20:CH20)</f>
      </c>
    </row>
    <row r="21" spans="1:30" x14ac:dyDescent="0.25">
      <c r="A21" t="s">
        <v>94</v>
      </c>
      <c r="B21" s="43">
        <f>SUM(C21:AD21)</f>
      </c>
      <c r="C21" s="43">
        <f>SUM('Monthly'!C21:E21)</f>
      </c>
      <c r="D21" s="43">
        <f>SUM('Monthly'!F21:H21)</f>
      </c>
      <c r="E21" s="43">
        <f>SUM('Monthly'!I21:K21)</f>
      </c>
      <c r="F21" s="43">
        <f>SUM('Monthly'!L21:N21)</f>
      </c>
      <c r="G21" s="43">
        <f>SUM('Monthly'!O21:Q21)</f>
      </c>
      <c r="H21" s="43">
        <f>SUM('Monthly'!R21:T21)</f>
      </c>
      <c r="I21" s="43">
        <f>SUM('Monthly'!U21:W21)</f>
      </c>
      <c r="J21" s="43">
        <f>SUM('Monthly'!X21:Z21)</f>
      </c>
      <c r="K21" s="43">
        <f>SUM('Monthly'!AA21:AC21)</f>
      </c>
      <c r="L21" s="43">
        <f>SUM('Monthly'!AD21:AF21)</f>
      </c>
      <c r="M21" s="43">
        <f>SUM('Monthly'!AG21:AI21)</f>
      </c>
      <c r="N21" s="43">
        <f>SUM('Monthly'!AJ21:AL21)</f>
      </c>
      <c r="O21" s="43">
        <f>SUM('Monthly'!AM21:AO21)</f>
      </c>
      <c r="P21" s="43">
        <f>SUM('Monthly'!AP21:AR21)</f>
      </c>
      <c r="Q21" s="43">
        <f>SUM('Monthly'!AS21:AU21)</f>
      </c>
      <c r="R21" s="43">
        <f>SUM('Monthly'!AV21:AX21)</f>
      </c>
      <c r="S21" s="43">
        <f>SUM('Monthly'!AY21:BA21)</f>
      </c>
      <c r="T21" s="43">
        <f>SUM('Monthly'!BB21:BD21)</f>
      </c>
      <c r="U21" s="43">
        <f>SUM('Monthly'!BE21:BG21)</f>
      </c>
      <c r="V21" s="43">
        <f>SUM('Monthly'!BH21:BJ21)</f>
      </c>
      <c r="W21" s="43">
        <f>SUM('Monthly'!BK21:BM21)</f>
      </c>
      <c r="X21" s="43">
        <f>SUM('Monthly'!BN21:BP21)</f>
      </c>
      <c r="Y21" s="43">
        <f>SUM('Monthly'!BQ21:BS21)</f>
      </c>
      <c r="Z21" s="43">
        <f>SUM('Monthly'!BT21:BV21)</f>
      </c>
      <c r="AA21" s="43">
        <f>SUM('Monthly'!BW21:BY21)</f>
      </c>
      <c r="AB21" s="43">
        <f>SUM('Monthly'!BZ21:CB21)</f>
      </c>
      <c r="AC21" s="43">
        <f>SUM('Monthly'!CC21:CE21)</f>
      </c>
      <c r="AD21" s="43">
        <f>SUM('Monthly'!CF21:CH21)</f>
      </c>
    </row>
    <row r="22" spans="1:30" s="44" customFormat="1" x14ac:dyDescent="0.25">
      <c r="A22" s="44" t="s">
        <v>95</v>
      </c>
      <c r="B22" s="45">
        <f>SUM(C22:AD22)</f>
      </c>
      <c r="C22" s="45">
        <f>SUM('Monthly'!C22:E22)</f>
      </c>
      <c r="D22" s="45">
        <f>SUM('Monthly'!F22:H22)</f>
      </c>
      <c r="E22" s="45">
        <f>SUM('Monthly'!I22:K22)</f>
      </c>
      <c r="F22" s="45">
        <f>SUM('Monthly'!L22:N22)</f>
      </c>
      <c r="G22" s="45">
        <f>SUM('Monthly'!O22:Q22)</f>
      </c>
      <c r="H22" s="45">
        <f>SUM('Monthly'!R22:T22)</f>
      </c>
      <c r="I22" s="45">
        <f>SUM('Monthly'!U22:W22)</f>
      </c>
      <c r="J22" s="45">
        <f>SUM('Monthly'!X22:Z22)</f>
      </c>
      <c r="K22" s="45">
        <f>SUM('Monthly'!AA22:AC22)</f>
      </c>
      <c r="L22" s="45">
        <f>SUM('Monthly'!AD22:AF22)</f>
      </c>
      <c r="M22" s="45">
        <f>SUM('Monthly'!AG22:AI22)</f>
      </c>
      <c r="N22" s="45">
        <f>SUM('Monthly'!AJ22:AL22)</f>
      </c>
      <c r="O22" s="45">
        <f>SUM('Monthly'!AM22:AO22)</f>
      </c>
      <c r="P22" s="45">
        <f>SUM('Monthly'!AP22:AR22)</f>
      </c>
      <c r="Q22" s="45">
        <f>SUM('Monthly'!AS22:AU22)</f>
      </c>
      <c r="R22" s="45">
        <f>SUM('Monthly'!AV22:AX22)</f>
      </c>
      <c r="S22" s="45">
        <f>SUM('Monthly'!AY22:BA22)</f>
      </c>
      <c r="T22" s="45">
        <f>SUM('Monthly'!BB22:BD22)</f>
      </c>
      <c r="U22" s="45">
        <f>SUM('Monthly'!BE22:BG22)</f>
      </c>
      <c r="V22" s="45">
        <f>SUM('Monthly'!BH22:BJ22)</f>
      </c>
      <c r="W22" s="45">
        <f>SUM('Monthly'!BK22:BM22)</f>
      </c>
      <c r="X22" s="45">
        <f>SUM('Monthly'!BN22:BP22)</f>
      </c>
      <c r="Y22" s="45">
        <f>SUM('Monthly'!BQ22:BS22)</f>
      </c>
      <c r="Z22" s="45">
        <f>SUM('Monthly'!BT22:BV22)</f>
      </c>
      <c r="AA22" s="45">
        <f>SUM('Monthly'!BW22:BY22)</f>
      </c>
      <c r="AB22" s="45">
        <f>SUM('Monthly'!BZ22:CB22)</f>
      </c>
      <c r="AC22" s="45">
        <f>SUM('Monthly'!CC22:CE22)</f>
      </c>
      <c r="AD22" s="45">
        <f>SUM('Monthly'!CF22:CH22)</f>
      </c>
    </row>
    <row r="23" spans="1:30" s="46" customFormat="1" x14ac:dyDescent="0.25">
      <c r="A23" s="46" t="s">
        <v>96</v>
      </c>
      <c r="B23" s="47">
        <f>SUM(C23:AD23)</f>
      </c>
      <c r="C23" s="47">
        <f>SUM('Monthly'!C23:E23)</f>
      </c>
      <c r="D23" s="47">
        <f>SUM('Monthly'!F23:H23)</f>
      </c>
      <c r="E23" s="47">
        <f>SUM('Monthly'!I23:K23)</f>
      </c>
      <c r="F23" s="47">
        <f>SUM('Monthly'!L23:N23)</f>
      </c>
      <c r="G23" s="47">
        <f>SUM('Monthly'!O23:Q23)</f>
      </c>
      <c r="H23" s="47">
        <f>SUM('Monthly'!R23:T23)</f>
      </c>
      <c r="I23" s="47">
        <f>SUM('Monthly'!U23:W23)</f>
      </c>
      <c r="J23" s="47">
        <f>SUM('Monthly'!X23:Z23)</f>
      </c>
      <c r="K23" s="47">
        <f>SUM('Monthly'!AA23:AC23)</f>
      </c>
      <c r="L23" s="47">
        <f>SUM('Monthly'!AD23:AF23)</f>
      </c>
      <c r="M23" s="47">
        <f>SUM('Monthly'!AG23:AI23)</f>
      </c>
      <c r="N23" s="47">
        <f>SUM('Monthly'!AJ23:AL23)</f>
      </c>
      <c r="O23" s="47">
        <f>SUM('Monthly'!AM23:AO23)</f>
      </c>
      <c r="P23" s="47">
        <f>SUM('Monthly'!AP23:AR23)</f>
      </c>
      <c r="Q23" s="47">
        <f>SUM('Monthly'!AS23:AU23)</f>
      </c>
      <c r="R23" s="47">
        <f>SUM('Monthly'!AV23:AX23)</f>
      </c>
      <c r="S23" s="47">
        <f>SUM('Monthly'!AY23:BA23)</f>
      </c>
      <c r="T23" s="47">
        <f>SUM('Monthly'!BB23:BD23)</f>
      </c>
      <c r="U23" s="47">
        <f>SUM('Monthly'!BE23:BG23)</f>
      </c>
      <c r="V23" s="47">
        <f>SUM('Monthly'!BH23:BJ23)</f>
      </c>
      <c r="W23" s="47">
        <f>SUM('Monthly'!BK23:BM23)</f>
      </c>
      <c r="X23" s="47">
        <f>SUM('Monthly'!BN23:BP23)</f>
      </c>
      <c r="Y23" s="47">
        <f>SUM('Monthly'!BQ23:BS23)</f>
      </c>
      <c r="Z23" s="47">
        <f>SUM('Monthly'!BT23:BV23)</f>
      </c>
      <c r="AA23" s="47">
        <f>SUM('Monthly'!BW23:BY23)</f>
      </c>
      <c r="AB23" s="47">
        <f>SUM('Monthly'!BZ23:CB23)</f>
      </c>
      <c r="AC23" s="47">
        <f>SUM('Monthly'!CC23:CE23)</f>
      </c>
      <c r="AD23" s="47">
        <f>SUM('Monthly'!CF23:CH23)</f>
      </c>
    </row>
    <row r="24" spans="1:1" x14ac:dyDescent="0.25">
      <c r="A24" t="s">
        <v>85</v>
      </c>
    </row>
    <row r="25" spans="1:30" s="46" customFormat="1" x14ac:dyDescent="0.25">
      <c r="A25" s="46" t="s">
        <v>97</v>
      </c>
      <c r="B25" s="47">
        <f>SUM(C25:AD25)</f>
      </c>
      <c r="C25" s="47">
        <f>SUM('Monthly'!C25:E25)</f>
      </c>
      <c r="D25" s="47">
        <f>SUM('Monthly'!F25:H25)</f>
      </c>
      <c r="E25" s="47">
        <f>SUM('Monthly'!I25:K25)</f>
      </c>
      <c r="F25" s="47">
        <f>SUM('Monthly'!L25:N25)</f>
      </c>
      <c r="G25" s="47">
        <f>SUM('Monthly'!O25:Q25)</f>
      </c>
      <c r="H25" s="47">
        <f>SUM('Monthly'!R25:T25)</f>
      </c>
      <c r="I25" s="47">
        <f>SUM('Monthly'!U25:W25)</f>
      </c>
      <c r="J25" s="47">
        <f>SUM('Monthly'!X25:Z25)</f>
      </c>
      <c r="K25" s="47">
        <f>SUM('Monthly'!AA25:AC25)</f>
      </c>
      <c r="L25" s="47">
        <f>SUM('Monthly'!AD25:AF25)</f>
      </c>
      <c r="M25" s="47">
        <f>SUM('Monthly'!AG25:AI25)</f>
      </c>
      <c r="N25" s="47">
        <f>SUM('Monthly'!AJ25:AL25)</f>
      </c>
      <c r="O25" s="47">
        <f>SUM('Monthly'!AM25:AO25)</f>
      </c>
      <c r="P25" s="47">
        <f>SUM('Monthly'!AP25:AR25)</f>
      </c>
      <c r="Q25" s="47">
        <f>SUM('Monthly'!AS25:AU25)</f>
      </c>
      <c r="R25" s="47">
        <f>SUM('Monthly'!AV25:AX25)</f>
      </c>
      <c r="S25" s="47">
        <f>SUM('Monthly'!AY25:BA25)</f>
      </c>
      <c r="T25" s="47">
        <f>SUM('Monthly'!BB25:BD25)</f>
      </c>
      <c r="U25" s="47">
        <f>SUM('Monthly'!BE25:BG25)</f>
      </c>
      <c r="V25" s="47">
        <f>SUM('Monthly'!BH25:BJ25)</f>
      </c>
      <c r="W25" s="47">
        <f>SUM('Monthly'!BK25:BM25)</f>
      </c>
      <c r="X25" s="47">
        <f>SUM('Monthly'!BN25:BP25)</f>
      </c>
      <c r="Y25" s="47">
        <f>SUM('Monthly'!BQ25:BS25)</f>
      </c>
      <c r="Z25" s="47">
        <f>SUM('Monthly'!BT25:BV25)</f>
      </c>
      <c r="AA25" s="47">
        <f>SUM('Monthly'!BW25:BY25)</f>
      </c>
      <c r="AB25" s="47">
        <f>SUM('Monthly'!BZ25:CB25)</f>
      </c>
      <c r="AC25" s="47">
        <f>SUM('Monthly'!CC25:CE25)</f>
      </c>
      <c r="AD25" s="47">
        <f>SUM('Monthly'!CF25:CH25)</f>
      </c>
    </row>
    <row r="26" spans="1:1" x14ac:dyDescent="0.25">
      <c r="A26" t="s">
        <v>85</v>
      </c>
    </row>
    <row r="27" spans="1:2" s="42" customFormat="1" x14ac:dyDescent="0.25">
      <c r="A27" s="42" t="s">
        <v>98</v>
      </c>
      <c r="B27" s="42"/>
    </row>
    <row r="28" spans="1:30" s="44" customFormat="1" x14ac:dyDescent="0.25">
      <c r="A28" s="44" t="s">
        <v>99</v>
      </c>
      <c r="B28" s="45">
        <f>SUM(C28:AD28)</f>
      </c>
      <c r="C28" s="45">
        <f>SUM('Monthly'!C28:E28)</f>
      </c>
      <c r="D28" s="45">
        <f>SUM('Monthly'!F28:H28)</f>
      </c>
      <c r="E28" s="45">
        <f>SUM('Monthly'!I28:K28)</f>
      </c>
      <c r="F28" s="45">
        <f>SUM('Monthly'!L28:N28)</f>
      </c>
      <c r="G28" s="45">
        <f>SUM('Monthly'!O28:Q28)</f>
      </c>
      <c r="H28" s="45">
        <f>SUM('Monthly'!R28:T28)</f>
      </c>
      <c r="I28" s="45">
        <f>SUM('Monthly'!U28:W28)</f>
      </c>
      <c r="J28" s="45">
        <f>SUM('Monthly'!X28:Z28)</f>
      </c>
      <c r="K28" s="45">
        <f>SUM('Monthly'!AA28:AC28)</f>
      </c>
      <c r="L28" s="45">
        <f>SUM('Monthly'!AD28:AF28)</f>
      </c>
      <c r="M28" s="45">
        <f>SUM('Monthly'!AG28:AI28)</f>
      </c>
      <c r="N28" s="45">
        <f>SUM('Monthly'!AJ28:AL28)</f>
      </c>
      <c r="O28" s="45">
        <f>SUM('Monthly'!AM28:AO28)</f>
      </c>
      <c r="P28" s="45">
        <f>SUM('Monthly'!AP28:AR28)</f>
      </c>
      <c r="Q28" s="45">
        <f>SUM('Monthly'!AS28:AU28)</f>
      </c>
      <c r="R28" s="45">
        <f>SUM('Monthly'!AV28:AX28)</f>
      </c>
      <c r="S28" s="45">
        <f>SUM('Monthly'!AY28:BA28)</f>
      </c>
      <c r="T28" s="45">
        <f>SUM('Monthly'!BB28:BD28)</f>
      </c>
      <c r="U28" s="45">
        <f>SUM('Monthly'!BE28:BG28)</f>
      </c>
      <c r="V28" s="45">
        <f>SUM('Monthly'!BH28:BJ28)</f>
      </c>
      <c r="W28" s="45">
        <f>SUM('Monthly'!BK28:BM28)</f>
      </c>
      <c r="X28" s="45">
        <f>SUM('Monthly'!BN28:BP28)</f>
      </c>
      <c r="Y28" s="45">
        <f>SUM('Monthly'!BQ28:BS28)</f>
      </c>
      <c r="Z28" s="45">
        <f>SUM('Monthly'!BT28:BV28)</f>
      </c>
      <c r="AA28" s="45">
        <f>SUM('Monthly'!BW28:BY28)</f>
      </c>
      <c r="AB28" s="45">
        <f>SUM('Monthly'!BZ28:CB28)</f>
      </c>
      <c r="AC28" s="45">
        <f>SUM('Monthly'!CC28:CE28)</f>
      </c>
      <c r="AD28" s="45">
        <f>SUM('Monthly'!CF28:CH28)</f>
      </c>
    </row>
    <row r="29" spans="1:30" s="46" customFormat="1" x14ac:dyDescent="0.25">
      <c r="A29" s="46" t="s">
        <v>100</v>
      </c>
      <c r="B29" s="47">
        <f>SUM(C29:AD29)</f>
      </c>
      <c r="C29" s="47">
        <f>SUM('Monthly'!C29:E29)</f>
      </c>
      <c r="D29" s="47">
        <f>SUM('Monthly'!F29:H29)</f>
      </c>
      <c r="E29" s="47">
        <f>SUM('Monthly'!I29:K29)</f>
      </c>
      <c r="F29" s="47">
        <f>SUM('Monthly'!L29:N29)</f>
      </c>
      <c r="G29" s="47">
        <f>SUM('Monthly'!O29:Q29)</f>
      </c>
      <c r="H29" s="47">
        <f>SUM('Monthly'!R29:T29)</f>
      </c>
      <c r="I29" s="47">
        <f>SUM('Monthly'!U29:W29)</f>
      </c>
      <c r="J29" s="47">
        <f>SUM('Monthly'!X29:Z29)</f>
      </c>
      <c r="K29" s="47">
        <f>SUM('Monthly'!AA29:AC29)</f>
      </c>
      <c r="L29" s="47">
        <f>SUM('Monthly'!AD29:AF29)</f>
      </c>
      <c r="M29" s="47">
        <f>SUM('Monthly'!AG29:AI29)</f>
      </c>
      <c r="N29" s="47">
        <f>SUM('Monthly'!AJ29:AL29)</f>
      </c>
      <c r="O29" s="47">
        <f>SUM('Monthly'!AM29:AO29)</f>
      </c>
      <c r="P29" s="47">
        <f>SUM('Monthly'!AP29:AR29)</f>
      </c>
      <c r="Q29" s="47">
        <f>SUM('Monthly'!AS29:AU29)</f>
      </c>
      <c r="R29" s="47">
        <f>SUM('Monthly'!AV29:AX29)</f>
      </c>
      <c r="S29" s="47">
        <f>SUM('Monthly'!AY29:BA29)</f>
      </c>
      <c r="T29" s="47">
        <f>SUM('Monthly'!BB29:BD29)</f>
      </c>
      <c r="U29" s="47">
        <f>SUM('Monthly'!BE29:BG29)</f>
      </c>
      <c r="V29" s="47">
        <f>SUM('Monthly'!BH29:BJ29)</f>
      </c>
      <c r="W29" s="47">
        <f>SUM('Monthly'!BK29:BM29)</f>
      </c>
      <c r="X29" s="47">
        <f>SUM('Monthly'!BN29:BP29)</f>
      </c>
      <c r="Y29" s="47">
        <f>SUM('Monthly'!BQ29:BS29)</f>
      </c>
      <c r="Z29" s="47">
        <f>SUM('Monthly'!BT29:BV29)</f>
      </c>
      <c r="AA29" s="47">
        <f>SUM('Monthly'!BW29:BY29)</f>
      </c>
      <c r="AB29" s="47">
        <f>SUM('Monthly'!BZ29:CB29)</f>
      </c>
      <c r="AC29" s="47">
        <f>SUM('Monthly'!CC29:CE29)</f>
      </c>
      <c r="AD29" s="47">
        <f>SUM('Monthly'!CF29:CH29)</f>
      </c>
    </row>
    <row r="30" spans="1:30" s="44" customFormat="1" x14ac:dyDescent="0.25">
      <c r="A30" s="44" t="s">
        <v>101</v>
      </c>
      <c r="B30" s="48">
        <f>AVERAGE(C30:AD30)</f>
      </c>
      <c r="C30" s="48">
        <f>IF(C22&lt;&gt;0, C29/C22, 0)</f>
      </c>
      <c r="D30" s="48">
        <f>IF(D22&lt;&gt;0, D29/D22, 0)</f>
      </c>
      <c r="E30" s="48">
        <f>IF(E22&lt;&gt;0, E29/E22, 0)</f>
      </c>
      <c r="F30" s="48">
        <f>IF(F22&lt;&gt;0, F29/F22, 0)</f>
      </c>
      <c r="G30" s="48">
        <f>IF(G22&lt;&gt;0, G29/G22, 0)</f>
      </c>
      <c r="H30" s="48">
        <f>IF(H22&lt;&gt;0, H29/H22, 0)</f>
      </c>
      <c r="I30" s="48">
        <f>IF(I22&lt;&gt;0, I29/I22, 0)</f>
      </c>
      <c r="J30" s="48">
        <f>IF(J22&lt;&gt;0, J29/J22, 0)</f>
      </c>
      <c r="K30" s="48">
        <f>IF(K22&lt;&gt;0, K29/K22, 0)</f>
      </c>
      <c r="L30" s="48">
        <f>IF(L22&lt;&gt;0, L29/L22, 0)</f>
      </c>
      <c r="M30" s="48">
        <f>IF(M22&lt;&gt;0, M29/M22, 0)</f>
      </c>
      <c r="N30" s="48">
        <f>IF(N22&lt;&gt;0, N29/N22, 0)</f>
      </c>
      <c r="O30" s="48">
        <f>IF(O22&lt;&gt;0, O29/O22, 0)</f>
      </c>
      <c r="P30" s="48">
        <f>IF(P22&lt;&gt;0, P29/P22, 0)</f>
      </c>
      <c r="Q30" s="48">
        <f>IF(Q22&lt;&gt;0, Q29/Q22, 0)</f>
      </c>
      <c r="R30" s="48">
        <f>IF(R22&lt;&gt;0, R29/R22, 0)</f>
      </c>
      <c r="S30" s="48">
        <f>IF(S22&lt;&gt;0, S29/S22, 0)</f>
      </c>
      <c r="T30" s="48">
        <f>IF(T22&lt;&gt;0, T29/T22, 0)</f>
      </c>
      <c r="U30" s="48">
        <f>IF(U22&lt;&gt;0, U29/U22, 0)</f>
      </c>
      <c r="V30" s="48">
        <f>IF(V22&lt;&gt;0, V29/V22, 0)</f>
      </c>
      <c r="W30" s="48">
        <f>IF(W22&lt;&gt;0, W29/W22, 0)</f>
      </c>
      <c r="X30" s="48">
        <f>IF(X22&lt;&gt;0, X29/X22, 0)</f>
      </c>
      <c r="Y30" s="48">
        <f>IF(Y22&lt;&gt;0, Y29/Y22, 0)</f>
      </c>
      <c r="Z30" s="48">
        <f>IF(Z22&lt;&gt;0, Z29/Z22, 0)</f>
      </c>
      <c r="AA30" s="48">
        <f>IF(AA22&lt;&gt;0, AA29/AA22, 0)</f>
      </c>
      <c r="AB30" s="48">
        <f>IF(AB22&lt;&gt;0, AB29/AB22, 0)</f>
      </c>
      <c r="AC30" s="48">
        <f>IF(AC22&lt;&gt;0, AC29/AC22, 0)</f>
      </c>
      <c r="AD30" s="48">
        <f>IF(AD22&lt;&gt;0, AD29/AD22, 0)</f>
      </c>
    </row>
    <row r="31" spans="1:1" x14ac:dyDescent="0.25">
      <c r="A31" t="s">
        <v>85</v>
      </c>
    </row>
    <row r="32" spans="1:2" s="42" customFormat="1" x14ac:dyDescent="0.25">
      <c r="A32" s="42" t="s">
        <v>102</v>
      </c>
      <c r="B32" s="42"/>
    </row>
    <row r="33" spans="1:30" x14ac:dyDescent="0.25">
      <c r="A33" t="s">
        <v>103</v>
      </c>
      <c r="B33" s="43">
        <f>SUM(C33:AD33)</f>
      </c>
      <c r="C33" s="43">
        <f>SUM('Monthly'!C41:E41)</f>
      </c>
      <c r="D33" s="43">
        <f>SUM('Monthly'!F41:H41)</f>
      </c>
      <c r="E33" s="43">
        <f>SUM('Monthly'!I41:K41)</f>
      </c>
      <c r="F33" s="43">
        <f>SUM('Monthly'!L41:N41)</f>
      </c>
      <c r="G33" s="43">
        <f>SUM('Monthly'!O41:Q41)</f>
      </c>
      <c r="H33" s="43">
        <f>SUM('Monthly'!R41:T41)</f>
      </c>
      <c r="I33" s="43">
        <f>SUM('Monthly'!U41:W41)</f>
      </c>
      <c r="J33" s="43">
        <f>SUM('Monthly'!X41:Z41)</f>
      </c>
      <c r="K33" s="43">
        <f>SUM('Monthly'!AA41:AC41)</f>
      </c>
      <c r="L33" s="43">
        <f>SUM('Monthly'!AD41:AF41)</f>
      </c>
      <c r="M33" s="43">
        <f>SUM('Monthly'!AG41:AI41)</f>
      </c>
      <c r="N33" s="43">
        <f>SUM('Monthly'!AJ41:AL41)</f>
      </c>
      <c r="O33" s="43">
        <f>SUM('Monthly'!AM41:AO41)</f>
      </c>
      <c r="P33" s="43">
        <f>SUM('Monthly'!AP41:AR41)</f>
      </c>
      <c r="Q33" s="43">
        <f>SUM('Monthly'!AS41:AU41)</f>
      </c>
      <c r="R33" s="43">
        <f>SUM('Monthly'!AV41:AX41)</f>
      </c>
      <c r="S33" s="43">
        <f>SUM('Monthly'!AY41:BA41)</f>
      </c>
      <c r="T33" s="43">
        <f>SUM('Monthly'!BB41:BD41)</f>
      </c>
      <c r="U33" s="43">
        <f>SUM('Monthly'!BE41:BG41)</f>
      </c>
      <c r="V33" s="43">
        <f>SUM('Monthly'!BH41:BJ41)</f>
      </c>
      <c r="W33" s="43">
        <f>SUM('Monthly'!BK41:BM41)</f>
      </c>
      <c r="X33" s="43">
        <f>SUM('Monthly'!BN41:BP41)</f>
      </c>
      <c r="Y33" s="43">
        <f>SUM('Monthly'!BQ41:BS41)</f>
      </c>
      <c r="Z33" s="43">
        <f>SUM('Monthly'!BT41:BV41)</f>
      </c>
      <c r="AA33" s="43">
        <f>SUM('Monthly'!BW41:BY41)</f>
      </c>
      <c r="AB33" s="43">
        <f>SUM('Monthly'!BZ41:CB41)</f>
      </c>
      <c r="AC33" s="43">
        <f>SUM('Monthly'!CC41:CE41)</f>
      </c>
      <c r="AD33" s="43">
        <f>SUM('Monthly'!CF41:CH41)</f>
      </c>
    </row>
    <row r="34" spans="1:30" s="44" customFormat="1" x14ac:dyDescent="0.25">
      <c r="A34" s="44" t="s">
        <v>104</v>
      </c>
      <c r="B34" s="45">
        <f>SUM(C34:AD34)</f>
      </c>
      <c r="C34" s="45">
        <f>SUM('Monthly'!C42:E42)</f>
      </c>
      <c r="D34" s="45">
        <f>SUM('Monthly'!F42:H42)</f>
      </c>
      <c r="E34" s="45">
        <f>SUM('Monthly'!I42:K42)</f>
      </c>
      <c r="F34" s="45">
        <f>SUM('Monthly'!L42:N42)</f>
      </c>
      <c r="G34" s="45">
        <f>SUM('Monthly'!O42:Q42)</f>
      </c>
      <c r="H34" s="45">
        <f>SUM('Monthly'!R42:T42)</f>
      </c>
      <c r="I34" s="45">
        <f>SUM('Monthly'!U42:W42)</f>
      </c>
      <c r="J34" s="45">
        <f>SUM('Monthly'!X42:Z42)</f>
      </c>
      <c r="K34" s="45">
        <f>SUM('Monthly'!AA42:AC42)</f>
      </c>
      <c r="L34" s="45">
        <f>SUM('Monthly'!AD42:AF42)</f>
      </c>
      <c r="M34" s="45">
        <f>SUM('Monthly'!AG42:AI42)</f>
      </c>
      <c r="N34" s="45">
        <f>SUM('Monthly'!AJ42:AL42)</f>
      </c>
      <c r="O34" s="45">
        <f>SUM('Monthly'!AM42:AO42)</f>
      </c>
      <c r="P34" s="45">
        <f>SUM('Monthly'!AP42:AR42)</f>
      </c>
      <c r="Q34" s="45">
        <f>SUM('Monthly'!AS42:AU42)</f>
      </c>
      <c r="R34" s="45">
        <f>SUM('Monthly'!AV42:AX42)</f>
      </c>
      <c r="S34" s="45">
        <f>SUM('Monthly'!AY42:BA42)</f>
      </c>
      <c r="T34" s="45">
        <f>SUM('Monthly'!BB42:BD42)</f>
      </c>
      <c r="U34" s="45">
        <f>SUM('Monthly'!BE42:BG42)</f>
      </c>
      <c r="V34" s="45">
        <f>SUM('Monthly'!BH42:BJ42)</f>
      </c>
      <c r="W34" s="45">
        <f>SUM('Monthly'!BK42:BM42)</f>
      </c>
      <c r="X34" s="45">
        <f>SUM('Monthly'!BN42:BP42)</f>
      </c>
      <c r="Y34" s="45">
        <f>SUM('Monthly'!BQ42:BS42)</f>
      </c>
      <c r="Z34" s="45">
        <f>SUM('Monthly'!BT42:BV42)</f>
      </c>
      <c r="AA34" s="45">
        <f>SUM('Monthly'!BW42:BY42)</f>
      </c>
      <c r="AB34" s="45">
        <f>SUM('Monthly'!BZ42:CB42)</f>
      </c>
      <c r="AC34" s="45">
        <f>SUM('Monthly'!CC42:CE42)</f>
      </c>
      <c r="AD34" s="45">
        <f>SUM('Monthly'!CF42:CH42)</f>
      </c>
    </row>
    <row r="35" spans="1:30" s="46" customFormat="1" x14ac:dyDescent="0.25">
      <c r="A35" s="46" t="s">
        <v>105</v>
      </c>
      <c r="B35" s="47">
        <f>SUM(C35:AD35)</f>
      </c>
      <c r="C35" s="47">
        <f>SUM('Monthly'!C43:E43)</f>
      </c>
      <c r="D35" s="47">
        <f>SUM('Monthly'!F43:H43)</f>
      </c>
      <c r="E35" s="47">
        <f>SUM('Monthly'!I43:K43)</f>
      </c>
      <c r="F35" s="47">
        <f>SUM('Monthly'!L43:N43)</f>
      </c>
      <c r="G35" s="47">
        <f>SUM('Monthly'!O43:Q43)</f>
      </c>
      <c r="H35" s="47">
        <f>SUM('Monthly'!R43:T43)</f>
      </c>
      <c r="I35" s="47">
        <f>SUM('Monthly'!U43:W43)</f>
      </c>
      <c r="J35" s="47">
        <f>SUM('Monthly'!X43:Z43)</f>
      </c>
      <c r="K35" s="47">
        <f>SUM('Monthly'!AA43:AC43)</f>
      </c>
      <c r="L35" s="47">
        <f>SUM('Monthly'!AD43:AF43)</f>
      </c>
      <c r="M35" s="47">
        <f>SUM('Monthly'!AG43:AI43)</f>
      </c>
      <c r="N35" s="47">
        <f>SUM('Monthly'!AJ43:AL43)</f>
      </c>
      <c r="O35" s="47">
        <f>SUM('Monthly'!AM43:AO43)</f>
      </c>
      <c r="P35" s="47">
        <f>SUM('Monthly'!AP43:AR43)</f>
      </c>
      <c r="Q35" s="47">
        <f>SUM('Monthly'!AS43:AU43)</f>
      </c>
      <c r="R35" s="47">
        <f>SUM('Monthly'!AV43:AX43)</f>
      </c>
      <c r="S35" s="47">
        <f>SUM('Monthly'!AY43:BA43)</f>
      </c>
      <c r="T35" s="47">
        <f>SUM('Monthly'!BB43:BD43)</f>
      </c>
      <c r="U35" s="47">
        <f>SUM('Monthly'!BE43:BG43)</f>
      </c>
      <c r="V35" s="47">
        <f>SUM('Monthly'!BH43:BJ43)</f>
      </c>
      <c r="W35" s="47">
        <f>SUM('Monthly'!BK43:BM43)</f>
      </c>
      <c r="X35" s="47">
        <f>SUM('Monthly'!BN43:BP43)</f>
      </c>
      <c r="Y35" s="47">
        <f>SUM('Monthly'!BQ43:BS43)</f>
      </c>
      <c r="Z35" s="47">
        <f>SUM('Monthly'!BT43:BV43)</f>
      </c>
      <c r="AA35" s="47">
        <f>SUM('Monthly'!BW43:BY43)</f>
      </c>
      <c r="AB35" s="47">
        <f>SUM('Monthly'!BZ43:CB43)</f>
      </c>
      <c r="AC35" s="47">
        <f>SUM('Monthly'!CC43:CE43)</f>
      </c>
      <c r="AD35" s="47">
        <f>SUM('Monthly'!CF43:CH43)</f>
      </c>
    </row>
    <row r="36" spans="1:1" x14ac:dyDescent="0.25">
      <c r="A36" t="s">
        <v>85</v>
      </c>
    </row>
    <row r="37" spans="1:2" s="42" customFormat="1" x14ac:dyDescent="0.25">
      <c r="A37" s="42" t="s">
        <v>106</v>
      </c>
      <c r="B37" s="42"/>
    </row>
    <row r="38" spans="1:30" s="44" customFormat="1" x14ac:dyDescent="0.25">
      <c r="A38" s="44" t="s">
        <v>107</v>
      </c>
      <c r="B38" s="45">
        <f>MAX(C38:AD38)</f>
      </c>
      <c r="C38" s="45">
        <f>MAX('Monthly'!C46:E46)</f>
      </c>
      <c r="D38" s="45">
        <f>MAX('Monthly'!F46:H46)</f>
      </c>
      <c r="E38" s="45">
        <f>MAX('Monthly'!I46:K46)</f>
      </c>
      <c r="F38" s="45">
        <f>MAX('Monthly'!L46:N46)</f>
      </c>
      <c r="G38" s="45">
        <f>MAX('Monthly'!O46:Q46)</f>
      </c>
      <c r="H38" s="45">
        <f>MAX('Monthly'!R46:T46)</f>
      </c>
      <c r="I38" s="45">
        <f>MAX('Monthly'!U46:W46)</f>
      </c>
      <c r="J38" s="45">
        <f>MAX('Monthly'!X46:Z46)</f>
      </c>
      <c r="K38" s="45">
        <f>MAX('Monthly'!AA46:AC46)</f>
      </c>
      <c r="L38" s="45">
        <f>MAX('Monthly'!AD46:AF46)</f>
      </c>
      <c r="M38" s="45">
        <f>MAX('Monthly'!AG46:AI46)</f>
      </c>
      <c r="N38" s="45">
        <f>MAX('Monthly'!AJ46:AL46)</f>
      </c>
      <c r="O38" s="45">
        <f>MAX('Monthly'!AM46:AO46)</f>
      </c>
      <c r="P38" s="45">
        <f>MAX('Monthly'!AP46:AR46)</f>
      </c>
      <c r="Q38" s="45">
        <f>MAX('Monthly'!AS46:AU46)</f>
      </c>
      <c r="R38" s="45">
        <f>MAX('Monthly'!AV46:AX46)</f>
      </c>
      <c r="S38" s="45">
        <f>MAX('Monthly'!AY46:BA46)</f>
      </c>
      <c r="T38" s="45">
        <f>MAX('Monthly'!BB46:BD46)</f>
      </c>
      <c r="U38" s="45">
        <f>MAX('Monthly'!BE46:BG46)</f>
      </c>
      <c r="V38" s="45">
        <f>MAX('Monthly'!BH46:BJ46)</f>
      </c>
      <c r="W38" s="45">
        <f>MAX('Monthly'!BK46:BM46)</f>
      </c>
      <c r="X38" s="45">
        <f>MAX('Monthly'!BN46:BP46)</f>
      </c>
      <c r="Y38" s="45">
        <f>MAX('Monthly'!BQ46:BS46)</f>
      </c>
      <c r="Z38" s="45">
        <f>MAX('Monthly'!BT46:BV46)</f>
      </c>
      <c r="AA38" s="45">
        <f>MAX('Monthly'!BW46:BY46)</f>
      </c>
      <c r="AB38" s="45">
        <f>MAX('Monthly'!BZ46:CB46)</f>
      </c>
      <c r="AC38" s="45">
        <f>MAX('Monthly'!CC46:CE46)</f>
      </c>
      <c r="AD38" s="45">
        <f>MAX('Monthly'!CF46:CH46)</f>
      </c>
    </row>
    <row r="39" spans="1:30" x14ac:dyDescent="0.25">
      <c r="A39" t="s">
        <v>108</v>
      </c>
      <c r="B39" s="43">
        <f>MAX(C39:AD39)</f>
      </c>
      <c r="C39" s="43">
        <f>MAX('Monthly'!C47:E47)</f>
      </c>
      <c r="D39" s="43">
        <f>MAX('Monthly'!F47:H47)</f>
      </c>
      <c r="E39" s="43">
        <f>MAX('Monthly'!I47:K47)</f>
      </c>
      <c r="F39" s="43">
        <f>MAX('Monthly'!L47:N47)</f>
      </c>
      <c r="G39" s="43">
        <f>MAX('Monthly'!O47:Q47)</f>
      </c>
      <c r="H39" s="43">
        <f>MAX('Monthly'!R47:T47)</f>
      </c>
      <c r="I39" s="43">
        <f>MAX('Monthly'!U47:W47)</f>
      </c>
      <c r="J39" s="43">
        <f>MAX('Monthly'!X47:Z47)</f>
      </c>
      <c r="K39" s="43">
        <f>MAX('Monthly'!AA47:AC47)</f>
      </c>
      <c r="L39" s="43">
        <f>MAX('Monthly'!AD47:AF47)</f>
      </c>
      <c r="M39" s="43">
        <f>MAX('Monthly'!AG47:AI47)</f>
      </c>
      <c r="N39" s="43">
        <f>MAX('Monthly'!AJ47:AL47)</f>
      </c>
      <c r="O39" s="43">
        <f>MAX('Monthly'!AM47:AO47)</f>
      </c>
      <c r="P39" s="43">
        <f>MAX('Monthly'!AP47:AR47)</f>
      </c>
      <c r="Q39" s="43">
        <f>MAX('Monthly'!AS47:AU47)</f>
      </c>
      <c r="R39" s="43">
        <f>MAX('Monthly'!AV47:AX47)</f>
      </c>
      <c r="S39" s="43">
        <f>MAX('Monthly'!AY47:BA47)</f>
      </c>
      <c r="T39" s="43">
        <f>MAX('Monthly'!BB47:BD47)</f>
      </c>
      <c r="U39" s="43">
        <f>MAX('Monthly'!BE47:BG47)</f>
      </c>
      <c r="V39" s="43">
        <f>MAX('Monthly'!BH47:BJ47)</f>
      </c>
      <c r="W39" s="43">
        <f>MAX('Monthly'!BK47:BM47)</f>
      </c>
      <c r="X39" s="43">
        <f>MAX('Monthly'!BN47:BP47)</f>
      </c>
      <c r="Y39" s="43">
        <f>MAX('Monthly'!BQ47:BS47)</f>
      </c>
      <c r="Z39" s="43">
        <f>MAX('Monthly'!BT47:BV47)</f>
      </c>
      <c r="AA39" s="43">
        <f>MAX('Monthly'!BW47:BY47)</f>
      </c>
      <c r="AB39" s="43">
        <f>MAX('Monthly'!BZ47:CB47)</f>
      </c>
      <c r="AC39" s="43">
        <f>MAX('Monthly'!CC47:CE47)</f>
      </c>
      <c r="AD39" s="43">
        <f>MAX('Monthly'!CF47:CH47)</f>
      </c>
    </row>
    <row r="40" spans="1:30" s="44" customFormat="1" x14ac:dyDescent="0.25">
      <c r="A40" s="44" t="s">
        <v>109</v>
      </c>
      <c r="B40" s="45">
        <f>MAX(C40:AD40)</f>
      </c>
      <c r="C40" s="45">
        <f>MAX('Monthly'!C48:E48)</f>
      </c>
      <c r="D40" s="45">
        <f>MAX('Monthly'!F48:H48)</f>
      </c>
      <c r="E40" s="45">
        <f>MAX('Monthly'!I48:K48)</f>
      </c>
      <c r="F40" s="45">
        <f>MAX('Monthly'!L48:N48)</f>
      </c>
      <c r="G40" s="45">
        <f>MAX('Monthly'!O48:Q48)</f>
      </c>
      <c r="H40" s="45">
        <f>MAX('Monthly'!R48:T48)</f>
      </c>
      <c r="I40" s="45">
        <f>MAX('Monthly'!U48:W48)</f>
      </c>
      <c r="J40" s="45">
        <f>MAX('Monthly'!X48:Z48)</f>
      </c>
      <c r="K40" s="45">
        <f>MAX('Monthly'!AA48:AC48)</f>
      </c>
      <c r="L40" s="45">
        <f>MAX('Monthly'!AD48:AF48)</f>
      </c>
      <c r="M40" s="45">
        <f>MAX('Monthly'!AG48:AI48)</f>
      </c>
      <c r="N40" s="45">
        <f>MAX('Monthly'!AJ48:AL48)</f>
      </c>
      <c r="O40" s="45">
        <f>MAX('Monthly'!AM48:AO48)</f>
      </c>
      <c r="P40" s="45">
        <f>MAX('Monthly'!AP48:AR48)</f>
      </c>
      <c r="Q40" s="45">
        <f>MAX('Monthly'!AS48:AU48)</f>
      </c>
      <c r="R40" s="45">
        <f>MAX('Monthly'!AV48:AX48)</f>
      </c>
      <c r="S40" s="45">
        <f>MAX('Monthly'!AY48:BA48)</f>
      </c>
      <c r="T40" s="45">
        <f>MAX('Monthly'!BB48:BD48)</f>
      </c>
      <c r="U40" s="45">
        <f>MAX('Monthly'!BE48:BG48)</f>
      </c>
      <c r="V40" s="45">
        <f>MAX('Monthly'!BH48:BJ48)</f>
      </c>
      <c r="W40" s="45">
        <f>MAX('Monthly'!BK48:BM48)</f>
      </c>
      <c r="X40" s="45">
        <f>MAX('Monthly'!BN48:BP48)</f>
      </c>
      <c r="Y40" s="45">
        <f>MAX('Monthly'!BQ48:BS48)</f>
      </c>
      <c r="Z40" s="45">
        <f>MAX('Monthly'!BT48:BV48)</f>
      </c>
      <c r="AA40" s="45">
        <f>MAX('Monthly'!BW48:BY48)</f>
      </c>
      <c r="AB40" s="45">
        <f>MAX('Monthly'!BZ48:CB48)</f>
      </c>
      <c r="AC40" s="45">
        <f>MAX('Monthly'!CC48:CE48)</f>
      </c>
      <c r="AD40" s="45">
        <f>MAX('Monthly'!CF48:CH48)</f>
      </c>
    </row>
    <row r="41" spans="1:1" x14ac:dyDescent="0.25">
      <c r="A41" t="s">
        <v>85</v>
      </c>
    </row>
    <row r="42" spans="1:2" s="42" customFormat="1" x14ac:dyDescent="0.25">
      <c r="A42" s="42" t="s">
        <v>110</v>
      </c>
      <c r="B42" s="42"/>
    </row>
    <row r="43" spans="1:30" x14ac:dyDescent="0.25">
      <c r="A43" t="s">
        <v>111</v>
      </c>
      <c r="B43" s="43">
        <f>SUM(C43:AD43)</f>
      </c>
      <c r="C43" s="43">
        <f>SUM('Monthly'!C51:E51)</f>
      </c>
      <c r="D43" s="43">
        <f>SUM('Monthly'!F51:H51)</f>
      </c>
      <c r="E43" s="43">
        <f>SUM('Monthly'!I51:K51)</f>
      </c>
      <c r="F43" s="43">
        <f>SUM('Monthly'!L51:N51)</f>
      </c>
      <c r="G43" s="43">
        <f>SUM('Monthly'!O51:Q51)</f>
      </c>
      <c r="H43" s="43">
        <f>SUM('Monthly'!R51:T51)</f>
      </c>
      <c r="I43" s="43">
        <f>SUM('Monthly'!U51:W51)</f>
      </c>
      <c r="J43" s="43">
        <f>SUM('Monthly'!X51:Z51)</f>
      </c>
      <c r="K43" s="43">
        <f>SUM('Monthly'!AA51:AC51)</f>
      </c>
      <c r="L43" s="43">
        <f>SUM('Monthly'!AD51:AF51)</f>
      </c>
      <c r="M43" s="43">
        <f>SUM('Monthly'!AG51:AI51)</f>
      </c>
      <c r="N43" s="43">
        <f>SUM('Monthly'!AJ51:AL51)</f>
      </c>
      <c r="O43" s="43">
        <f>SUM('Monthly'!AM51:AO51)</f>
      </c>
      <c r="P43" s="43">
        <f>SUM('Monthly'!AP51:AR51)</f>
      </c>
      <c r="Q43" s="43">
        <f>SUM('Monthly'!AS51:AU51)</f>
      </c>
      <c r="R43" s="43">
        <f>SUM('Monthly'!AV51:AX51)</f>
      </c>
      <c r="S43" s="43">
        <f>SUM('Monthly'!AY51:BA51)</f>
      </c>
      <c r="T43" s="43">
        <f>SUM('Monthly'!BB51:BD51)</f>
      </c>
      <c r="U43" s="43">
        <f>SUM('Monthly'!BE51:BG51)</f>
      </c>
      <c r="V43" s="43">
        <f>SUM('Monthly'!BH51:BJ51)</f>
      </c>
      <c r="W43" s="43">
        <f>SUM('Monthly'!BK51:BM51)</f>
      </c>
      <c r="X43" s="43">
        <f>SUM('Monthly'!BN51:BP51)</f>
      </c>
      <c r="Y43" s="43">
        <f>SUM('Monthly'!BQ51:BS51)</f>
      </c>
      <c r="Z43" s="43">
        <f>SUM('Monthly'!BT51:BV51)</f>
      </c>
      <c r="AA43" s="43">
        <f>SUM('Monthly'!BW51:BY51)</f>
      </c>
      <c r="AB43" s="43">
        <f>SUM('Monthly'!BZ51:CB51)</f>
      </c>
      <c r="AC43" s="43">
        <f>SUM('Monthly'!CC51:CE51)</f>
      </c>
      <c r="AD43" s="43">
        <f>SUM('Monthly'!CF51:CH51)</f>
      </c>
    </row>
    <row r="44" spans="1:30" s="44" customFormat="1" x14ac:dyDescent="0.25">
      <c r="A44" s="44" t="s">
        <v>112</v>
      </c>
      <c r="B44" s="45">
        <f>SUM(C44:AD44)</f>
      </c>
      <c r="C44" s="45">
        <f>SUM('Monthly'!C52:E52)</f>
      </c>
      <c r="D44" s="45">
        <f>SUM('Monthly'!F52:H52)</f>
      </c>
      <c r="E44" s="45">
        <f>SUM('Monthly'!I52:K52)</f>
      </c>
      <c r="F44" s="45">
        <f>SUM('Monthly'!L52:N52)</f>
      </c>
      <c r="G44" s="45">
        <f>SUM('Monthly'!O52:Q52)</f>
      </c>
      <c r="H44" s="45">
        <f>SUM('Monthly'!R52:T52)</f>
      </c>
      <c r="I44" s="45">
        <f>SUM('Monthly'!U52:W52)</f>
      </c>
      <c r="J44" s="45">
        <f>SUM('Monthly'!X52:Z52)</f>
      </c>
      <c r="K44" s="45">
        <f>SUM('Monthly'!AA52:AC52)</f>
      </c>
      <c r="L44" s="45">
        <f>SUM('Monthly'!AD52:AF52)</f>
      </c>
      <c r="M44" s="45">
        <f>SUM('Monthly'!AG52:AI52)</f>
      </c>
      <c r="N44" s="45">
        <f>SUM('Monthly'!AJ52:AL52)</f>
      </c>
      <c r="O44" s="45">
        <f>SUM('Monthly'!AM52:AO52)</f>
      </c>
      <c r="P44" s="45">
        <f>SUM('Monthly'!AP52:AR52)</f>
      </c>
      <c r="Q44" s="45">
        <f>SUM('Monthly'!AS52:AU52)</f>
      </c>
      <c r="R44" s="45">
        <f>SUM('Monthly'!AV52:AX52)</f>
      </c>
      <c r="S44" s="45">
        <f>SUM('Monthly'!AY52:BA52)</f>
      </c>
      <c r="T44" s="45">
        <f>SUM('Monthly'!BB52:BD52)</f>
      </c>
      <c r="U44" s="45">
        <f>SUM('Monthly'!BE52:BG52)</f>
      </c>
      <c r="V44" s="45">
        <f>SUM('Monthly'!BH52:BJ52)</f>
      </c>
      <c r="W44" s="45">
        <f>SUM('Monthly'!BK52:BM52)</f>
      </c>
      <c r="X44" s="45">
        <f>SUM('Monthly'!BN52:BP52)</f>
      </c>
      <c r="Y44" s="45">
        <f>SUM('Monthly'!BQ52:BS52)</f>
      </c>
      <c r="Z44" s="45">
        <f>SUM('Monthly'!BT52:BV52)</f>
      </c>
      <c r="AA44" s="45">
        <f>SUM('Monthly'!BW52:BY52)</f>
      </c>
      <c r="AB44" s="45">
        <f>SUM('Monthly'!BZ52:CB52)</f>
      </c>
      <c r="AC44" s="45">
        <f>SUM('Monthly'!CC52:CE52)</f>
      </c>
      <c r="AD44" s="45">
        <f>SUM('Monthly'!CF52:CH52)</f>
      </c>
    </row>
    <row r="45" spans="1:30" x14ac:dyDescent="0.25">
      <c r="A45" t="s">
        <v>113</v>
      </c>
      <c r="B45" s="43">
        <f>SUM(C45:AD45)</f>
      </c>
      <c r="C45" s="43">
        <f>SUM('Monthly'!C53:E53)</f>
      </c>
      <c r="D45" s="43">
        <f>SUM('Monthly'!F53:H53)</f>
      </c>
      <c r="E45" s="43">
        <f>SUM('Monthly'!I53:K53)</f>
      </c>
      <c r="F45" s="43">
        <f>SUM('Monthly'!L53:N53)</f>
      </c>
      <c r="G45" s="43">
        <f>SUM('Monthly'!O53:Q53)</f>
      </c>
      <c r="H45" s="43">
        <f>SUM('Monthly'!R53:T53)</f>
      </c>
      <c r="I45" s="43">
        <f>SUM('Monthly'!U53:W53)</f>
      </c>
      <c r="J45" s="43">
        <f>SUM('Monthly'!X53:Z53)</f>
      </c>
      <c r="K45" s="43">
        <f>SUM('Monthly'!AA53:AC53)</f>
      </c>
      <c r="L45" s="43">
        <f>SUM('Monthly'!AD53:AF53)</f>
      </c>
      <c r="M45" s="43">
        <f>SUM('Monthly'!AG53:AI53)</f>
      </c>
      <c r="N45" s="43">
        <f>SUM('Monthly'!AJ53:AL53)</f>
      </c>
      <c r="O45" s="43">
        <f>SUM('Monthly'!AM53:AO53)</f>
      </c>
      <c r="P45" s="43">
        <f>SUM('Monthly'!AP53:AR53)</f>
      </c>
      <c r="Q45" s="43">
        <f>SUM('Monthly'!AS53:AU53)</f>
      </c>
      <c r="R45" s="43">
        <f>SUM('Monthly'!AV53:AX53)</f>
      </c>
      <c r="S45" s="43">
        <f>SUM('Monthly'!AY53:BA53)</f>
      </c>
      <c r="T45" s="43">
        <f>SUM('Monthly'!BB53:BD53)</f>
      </c>
      <c r="U45" s="43">
        <f>SUM('Monthly'!BE53:BG53)</f>
      </c>
      <c r="V45" s="43">
        <f>SUM('Monthly'!BH53:BJ53)</f>
      </c>
      <c r="W45" s="43">
        <f>SUM('Monthly'!BK53:BM53)</f>
      </c>
      <c r="X45" s="43">
        <f>SUM('Monthly'!BN53:BP53)</f>
      </c>
      <c r="Y45" s="43">
        <f>SUM('Monthly'!BQ53:BS53)</f>
      </c>
      <c r="Z45" s="43">
        <f>SUM('Monthly'!BT53:BV53)</f>
      </c>
      <c r="AA45" s="43">
        <f>SUM('Monthly'!BW53:BY53)</f>
      </c>
      <c r="AB45" s="43">
        <f>SUM('Monthly'!BZ53:CB53)</f>
      </c>
      <c r="AC45" s="43">
        <f>SUM('Monthly'!CC53:CE53)</f>
      </c>
      <c r="AD45" s="43">
        <f>SUM('Monthly'!CF53:CH53)</f>
      </c>
    </row>
    <row r="46" spans="1:30" s="44" customFormat="1" x14ac:dyDescent="0.25">
      <c r="A46" s="44" t="s">
        <v>114</v>
      </c>
      <c r="B46" s="45">
        <f>SUM(C46:AD46)</f>
      </c>
      <c r="C46" s="45">
        <f>SUM('Monthly'!C54:E54)</f>
      </c>
      <c r="D46" s="45">
        <f>SUM('Monthly'!F54:H54)</f>
      </c>
      <c r="E46" s="45">
        <f>SUM('Monthly'!I54:K54)</f>
      </c>
      <c r="F46" s="45">
        <f>SUM('Monthly'!L54:N54)</f>
      </c>
      <c r="G46" s="45">
        <f>SUM('Monthly'!O54:Q54)</f>
      </c>
      <c r="H46" s="45">
        <f>SUM('Monthly'!R54:T54)</f>
      </c>
      <c r="I46" s="45">
        <f>SUM('Monthly'!U54:W54)</f>
      </c>
      <c r="J46" s="45">
        <f>SUM('Monthly'!X54:Z54)</f>
      </c>
      <c r="K46" s="45">
        <f>SUM('Monthly'!AA54:AC54)</f>
      </c>
      <c r="L46" s="45">
        <f>SUM('Monthly'!AD54:AF54)</f>
      </c>
      <c r="M46" s="45">
        <f>SUM('Monthly'!AG54:AI54)</f>
      </c>
      <c r="N46" s="45">
        <f>SUM('Monthly'!AJ54:AL54)</f>
      </c>
      <c r="O46" s="45">
        <f>SUM('Monthly'!AM54:AO54)</f>
      </c>
      <c r="P46" s="45">
        <f>SUM('Monthly'!AP54:AR54)</f>
      </c>
      <c r="Q46" s="45">
        <f>SUM('Monthly'!AS54:AU54)</f>
      </c>
      <c r="R46" s="45">
        <f>SUM('Monthly'!AV54:AX54)</f>
      </c>
      <c r="S46" s="45">
        <f>SUM('Monthly'!AY54:BA54)</f>
      </c>
      <c r="T46" s="45">
        <f>SUM('Monthly'!BB54:BD54)</f>
      </c>
      <c r="U46" s="45">
        <f>SUM('Monthly'!BE54:BG54)</f>
      </c>
      <c r="V46" s="45">
        <f>SUM('Monthly'!BH54:BJ54)</f>
      </c>
      <c r="W46" s="45">
        <f>SUM('Monthly'!BK54:BM54)</f>
      </c>
      <c r="X46" s="45">
        <f>SUM('Monthly'!BN54:BP54)</f>
      </c>
      <c r="Y46" s="45">
        <f>SUM('Monthly'!BQ54:BS54)</f>
      </c>
      <c r="Z46" s="45">
        <f>SUM('Monthly'!BT54:BV54)</f>
      </c>
      <c r="AA46" s="45">
        <f>SUM('Monthly'!BW54:BY54)</f>
      </c>
      <c r="AB46" s="45">
        <f>SUM('Monthly'!BZ54:CB54)</f>
      </c>
      <c r="AC46" s="45">
        <f>SUM('Monthly'!CC54:CE54)</f>
      </c>
      <c r="AD46" s="45">
        <f>SUM('Monthly'!CF54:CH54)</f>
      </c>
    </row>
    <row r="47" spans="1:30" x14ac:dyDescent="0.25">
      <c r="A47" t="s">
        <v>115</v>
      </c>
      <c r="B47" s="43">
        <f>SUM(C47:AD47)</f>
      </c>
      <c r="C47" s="43">
        <f>SUM('Monthly'!C55:E55)</f>
      </c>
      <c r="D47" s="43">
        <f>SUM('Monthly'!F55:H55)</f>
      </c>
      <c r="E47" s="43">
        <f>SUM('Monthly'!I55:K55)</f>
      </c>
      <c r="F47" s="43">
        <f>SUM('Monthly'!L55:N55)</f>
      </c>
      <c r="G47" s="43">
        <f>SUM('Monthly'!O55:Q55)</f>
      </c>
      <c r="H47" s="43">
        <f>SUM('Monthly'!R55:T55)</f>
      </c>
      <c r="I47" s="43">
        <f>SUM('Monthly'!U55:W55)</f>
      </c>
      <c r="J47" s="43">
        <f>SUM('Monthly'!X55:Z55)</f>
      </c>
      <c r="K47" s="43">
        <f>SUM('Monthly'!AA55:AC55)</f>
      </c>
      <c r="L47" s="43">
        <f>SUM('Monthly'!AD55:AF55)</f>
      </c>
      <c r="M47" s="43">
        <f>SUM('Monthly'!AG55:AI55)</f>
      </c>
      <c r="N47" s="43">
        <f>SUM('Monthly'!AJ55:AL55)</f>
      </c>
      <c r="O47" s="43">
        <f>SUM('Monthly'!AM55:AO55)</f>
      </c>
      <c r="P47" s="43">
        <f>SUM('Monthly'!AP55:AR55)</f>
      </c>
      <c r="Q47" s="43">
        <f>SUM('Monthly'!AS55:AU55)</f>
      </c>
      <c r="R47" s="43">
        <f>SUM('Monthly'!AV55:AX55)</f>
      </c>
      <c r="S47" s="43">
        <f>SUM('Monthly'!AY55:BA55)</f>
      </c>
      <c r="T47" s="43">
        <f>SUM('Monthly'!BB55:BD55)</f>
      </c>
      <c r="U47" s="43">
        <f>SUM('Monthly'!BE55:BG55)</f>
      </c>
      <c r="V47" s="43">
        <f>SUM('Monthly'!BH55:BJ55)</f>
      </c>
      <c r="W47" s="43">
        <f>SUM('Monthly'!BK55:BM55)</f>
      </c>
      <c r="X47" s="43">
        <f>SUM('Monthly'!BN55:BP55)</f>
      </c>
      <c r="Y47" s="43">
        <f>SUM('Monthly'!BQ55:BS55)</f>
      </c>
      <c r="Z47" s="43">
        <f>SUM('Monthly'!BT55:BV55)</f>
      </c>
      <c r="AA47" s="43">
        <f>SUM('Monthly'!BW55:BY55)</f>
      </c>
      <c r="AB47" s="43">
        <f>SUM('Monthly'!BZ55:CB55)</f>
      </c>
      <c r="AC47" s="43">
        <f>SUM('Monthly'!CC55:CE55)</f>
      </c>
      <c r="AD47" s="43">
        <f>SUM('Monthly'!CF55:CH55)</f>
      </c>
    </row>
    <row r="48" spans="1:30" s="44" customFormat="1" x14ac:dyDescent="0.25">
      <c r="A48" s="44" t="s">
        <v>113</v>
      </c>
      <c r="B48" s="45">
        <f>SUM(C48:AD48)</f>
      </c>
      <c r="C48" s="45">
        <f>SUM('Monthly'!C56:E56)</f>
      </c>
      <c r="D48" s="45">
        <f>SUM('Monthly'!F56:H56)</f>
      </c>
      <c r="E48" s="45">
        <f>SUM('Monthly'!I56:K56)</f>
      </c>
      <c r="F48" s="45">
        <f>SUM('Monthly'!L56:N56)</f>
      </c>
      <c r="G48" s="45">
        <f>SUM('Monthly'!O56:Q56)</f>
      </c>
      <c r="H48" s="45">
        <f>SUM('Monthly'!R56:T56)</f>
      </c>
      <c r="I48" s="45">
        <f>SUM('Monthly'!U56:W56)</f>
      </c>
      <c r="J48" s="45">
        <f>SUM('Monthly'!X56:Z56)</f>
      </c>
      <c r="K48" s="45">
        <f>SUM('Monthly'!AA56:AC56)</f>
      </c>
      <c r="L48" s="45">
        <f>SUM('Monthly'!AD56:AF56)</f>
      </c>
      <c r="M48" s="45">
        <f>SUM('Monthly'!AG56:AI56)</f>
      </c>
      <c r="N48" s="45">
        <f>SUM('Monthly'!AJ56:AL56)</f>
      </c>
      <c r="O48" s="45">
        <f>SUM('Monthly'!AM56:AO56)</f>
      </c>
      <c r="P48" s="45">
        <f>SUM('Monthly'!AP56:AR56)</f>
      </c>
      <c r="Q48" s="45">
        <f>SUM('Monthly'!AS56:AU56)</f>
      </c>
      <c r="R48" s="45">
        <f>SUM('Monthly'!AV56:AX56)</f>
      </c>
      <c r="S48" s="45">
        <f>SUM('Monthly'!AY56:BA56)</f>
      </c>
      <c r="T48" s="45">
        <f>SUM('Monthly'!BB56:BD56)</f>
      </c>
      <c r="U48" s="45">
        <f>SUM('Monthly'!BE56:BG56)</f>
      </c>
      <c r="V48" s="45">
        <f>SUM('Monthly'!BH56:BJ56)</f>
      </c>
      <c r="W48" s="45">
        <f>SUM('Monthly'!BK56:BM56)</f>
      </c>
      <c r="X48" s="45">
        <f>SUM('Monthly'!BN56:BP56)</f>
      </c>
      <c r="Y48" s="45">
        <f>SUM('Monthly'!BQ56:BS56)</f>
      </c>
      <c r="Z48" s="45">
        <f>SUM('Monthly'!BT56:BV56)</f>
      </c>
      <c r="AA48" s="45">
        <f>SUM('Monthly'!BW56:BY56)</f>
      </c>
      <c r="AB48" s="45">
        <f>SUM('Monthly'!BZ56:CB56)</f>
      </c>
      <c r="AC48" s="45">
        <f>SUM('Monthly'!CC56:CE56)</f>
      </c>
      <c r="AD48" s="45">
        <f>SUM('Monthly'!CF56:CH56)</f>
      </c>
    </row>
    <row r="49" spans="1:30" x14ac:dyDescent="0.25">
      <c r="A49" t="s">
        <v>114</v>
      </c>
      <c r="B49" s="43">
        <f>SUM(C49:AD49)</f>
      </c>
      <c r="C49" s="43">
        <f>SUM('Monthly'!C57:E57)</f>
      </c>
      <c r="D49" s="43">
        <f>SUM('Monthly'!F57:H57)</f>
      </c>
      <c r="E49" s="43">
        <f>SUM('Monthly'!I57:K57)</f>
      </c>
      <c r="F49" s="43">
        <f>SUM('Monthly'!L57:N57)</f>
      </c>
      <c r="G49" s="43">
        <f>SUM('Monthly'!O57:Q57)</f>
      </c>
      <c r="H49" s="43">
        <f>SUM('Monthly'!R57:T57)</f>
      </c>
      <c r="I49" s="43">
        <f>SUM('Monthly'!U57:W57)</f>
      </c>
      <c r="J49" s="43">
        <f>SUM('Monthly'!X57:Z57)</f>
      </c>
      <c r="K49" s="43">
        <f>SUM('Monthly'!AA57:AC57)</f>
      </c>
      <c r="L49" s="43">
        <f>SUM('Monthly'!AD57:AF57)</f>
      </c>
      <c r="M49" s="43">
        <f>SUM('Monthly'!AG57:AI57)</f>
      </c>
      <c r="N49" s="43">
        <f>SUM('Monthly'!AJ57:AL57)</f>
      </c>
      <c r="O49" s="43">
        <f>SUM('Monthly'!AM57:AO57)</f>
      </c>
      <c r="P49" s="43">
        <f>SUM('Monthly'!AP57:AR57)</f>
      </c>
      <c r="Q49" s="43">
        <f>SUM('Monthly'!AS57:AU57)</f>
      </c>
      <c r="R49" s="43">
        <f>SUM('Monthly'!AV57:AX57)</f>
      </c>
      <c r="S49" s="43">
        <f>SUM('Monthly'!AY57:BA57)</f>
      </c>
      <c r="T49" s="43">
        <f>SUM('Monthly'!BB57:BD57)</f>
      </c>
      <c r="U49" s="43">
        <f>SUM('Monthly'!BE57:BG57)</f>
      </c>
      <c r="V49" s="43">
        <f>SUM('Monthly'!BH57:BJ57)</f>
      </c>
      <c r="W49" s="43">
        <f>SUM('Monthly'!BK57:BM57)</f>
      </c>
      <c r="X49" s="43">
        <f>SUM('Monthly'!BN57:BP57)</f>
      </c>
      <c r="Y49" s="43">
        <f>SUM('Monthly'!BQ57:BS57)</f>
      </c>
      <c r="Z49" s="43">
        <f>SUM('Monthly'!BT57:BV57)</f>
      </c>
      <c r="AA49" s="43">
        <f>SUM('Monthly'!BW57:BY57)</f>
      </c>
      <c r="AB49" s="43">
        <f>SUM('Monthly'!BZ57:CB57)</f>
      </c>
      <c r="AC49" s="43">
        <f>SUM('Monthly'!CC57:CE57)</f>
      </c>
      <c r="AD49" s="43">
        <f>SUM('Monthly'!CF57:CH57)</f>
      </c>
    </row>
    <row r="50" spans="1:30" s="46" customFormat="1" x14ac:dyDescent="0.25">
      <c r="A50" s="46" t="s">
        <v>116</v>
      </c>
      <c r="B50" s="47">
        <f>SUM(C50:AD50)</f>
      </c>
      <c r="C50" s="47">
        <f>SUM('Monthly'!C58:E58)</f>
      </c>
      <c r="D50" s="47">
        <f>SUM('Monthly'!F58:H58)</f>
      </c>
      <c r="E50" s="47">
        <f>SUM('Monthly'!I58:K58)</f>
      </c>
      <c r="F50" s="47">
        <f>SUM('Monthly'!L58:N58)</f>
      </c>
      <c r="G50" s="47">
        <f>SUM('Monthly'!O58:Q58)</f>
      </c>
      <c r="H50" s="47">
        <f>SUM('Monthly'!R58:T58)</f>
      </c>
      <c r="I50" s="47">
        <f>SUM('Monthly'!U58:W58)</f>
      </c>
      <c r="J50" s="47">
        <f>SUM('Monthly'!X58:Z58)</f>
      </c>
      <c r="K50" s="47">
        <f>SUM('Monthly'!AA58:AC58)</f>
      </c>
      <c r="L50" s="47">
        <f>SUM('Monthly'!AD58:AF58)</f>
      </c>
      <c r="M50" s="47">
        <f>SUM('Monthly'!AG58:AI58)</f>
      </c>
      <c r="N50" s="47">
        <f>SUM('Monthly'!AJ58:AL58)</f>
      </c>
      <c r="O50" s="47">
        <f>SUM('Monthly'!AM58:AO58)</f>
      </c>
      <c r="P50" s="47">
        <f>SUM('Monthly'!AP58:AR58)</f>
      </c>
      <c r="Q50" s="47">
        <f>SUM('Monthly'!AS58:AU58)</f>
      </c>
      <c r="R50" s="47">
        <f>SUM('Monthly'!AV58:AX58)</f>
      </c>
      <c r="S50" s="47">
        <f>SUM('Monthly'!AY58:BA58)</f>
      </c>
      <c r="T50" s="47">
        <f>SUM('Monthly'!BB58:BD58)</f>
      </c>
      <c r="U50" s="47">
        <f>SUM('Monthly'!BE58:BG58)</f>
      </c>
      <c r="V50" s="47">
        <f>SUM('Monthly'!BH58:BJ58)</f>
      </c>
      <c r="W50" s="47">
        <f>SUM('Monthly'!BK58:BM58)</f>
      </c>
      <c r="X50" s="47">
        <f>SUM('Monthly'!BN58:BP58)</f>
      </c>
      <c r="Y50" s="47">
        <f>SUM('Monthly'!BQ58:BS58)</f>
      </c>
      <c r="Z50" s="47">
        <f>SUM('Monthly'!BT58:BV58)</f>
      </c>
      <c r="AA50" s="47">
        <f>SUM('Monthly'!BW58:BY58)</f>
      </c>
      <c r="AB50" s="47">
        <f>SUM('Monthly'!BZ58:CB58)</f>
      </c>
      <c r="AC50" s="47">
        <f>SUM('Monthly'!CC58:CE58)</f>
      </c>
      <c r="AD50" s="47">
        <f>SUM('Monthly'!CF58:CH58)</f>
      </c>
    </row>
    <row r="51" spans="1:30" s="46" customFormat="1" x14ac:dyDescent="0.25">
      <c r="A51" s="46" t="s">
        <v>117</v>
      </c>
      <c r="B51" s="47">
        <f>SUM(C51:AD51)</f>
      </c>
      <c r="C51" s="47">
        <f>SUM('Monthly'!C60:E60)</f>
      </c>
      <c r="D51" s="47">
        <f>SUM('Monthly'!F60:H60)</f>
      </c>
      <c r="E51" s="47">
        <f>SUM('Monthly'!I60:K60)</f>
      </c>
      <c r="F51" s="47">
        <f>SUM('Monthly'!L60:N60)</f>
      </c>
      <c r="G51" s="47">
        <f>SUM('Monthly'!O60:Q60)</f>
      </c>
      <c r="H51" s="47">
        <f>SUM('Monthly'!R60:T60)</f>
      </c>
      <c r="I51" s="47">
        <f>SUM('Monthly'!U60:W60)</f>
      </c>
      <c r="J51" s="47">
        <f>SUM('Monthly'!X60:Z60)</f>
      </c>
      <c r="K51" s="47">
        <f>SUM('Monthly'!AA60:AC60)</f>
      </c>
      <c r="L51" s="47">
        <f>SUM('Monthly'!AD60:AF60)</f>
      </c>
      <c r="M51" s="47">
        <f>SUM('Monthly'!AG60:AI60)</f>
      </c>
      <c r="N51" s="47">
        <f>SUM('Monthly'!AJ60:AL60)</f>
      </c>
      <c r="O51" s="47">
        <f>SUM('Monthly'!AM60:AO60)</f>
      </c>
      <c r="P51" s="47">
        <f>SUM('Monthly'!AP60:AR60)</f>
      </c>
      <c r="Q51" s="47">
        <f>SUM('Monthly'!AS60:AU60)</f>
      </c>
      <c r="R51" s="47">
        <f>SUM('Monthly'!AV60:AX60)</f>
      </c>
      <c r="S51" s="47">
        <f>SUM('Monthly'!AY60:BA60)</f>
      </c>
      <c r="T51" s="47">
        <f>SUM('Monthly'!BB60:BD60)</f>
      </c>
      <c r="U51" s="47">
        <f>SUM('Monthly'!BE60:BG60)</f>
      </c>
      <c r="V51" s="47">
        <f>SUM('Monthly'!BH60:BJ60)</f>
      </c>
      <c r="W51" s="47">
        <f>SUM('Monthly'!BK60:BM60)</f>
      </c>
      <c r="X51" s="47">
        <f>SUM('Monthly'!BN60:BP60)</f>
      </c>
      <c r="Y51" s="47">
        <f>SUM('Monthly'!BQ60:BS60)</f>
      </c>
      <c r="Z51" s="47">
        <f>SUM('Monthly'!BT60:BV60)</f>
      </c>
      <c r="AA51" s="47">
        <f>SUM('Monthly'!BW60:BY60)</f>
      </c>
      <c r="AB51" s="47">
        <f>SUM('Monthly'!BZ60:CB60)</f>
      </c>
      <c r="AC51" s="47">
        <f>SUM('Monthly'!CC60:CE60)</f>
      </c>
      <c r="AD51" s="47">
        <f>SUM('Monthly'!CF60:CH60)</f>
      </c>
    </row>
    <row r="52" spans="1:30" s="44" customFormat="1" x14ac:dyDescent="0.25">
      <c r="A52" s="44" t="s">
        <v>118</v>
      </c>
      <c r="B52" s="48">
        <f>AVERAGE(C52:AD52)</f>
      </c>
      <c r="C52" s="48">
        <f>IF(C22&lt;&gt;0, C51/C22, 0)</f>
      </c>
      <c r="D52" s="48">
        <f>IF(D22&lt;&gt;0, D51/D22, 0)</f>
      </c>
      <c r="E52" s="48">
        <f>IF(E22&lt;&gt;0, E51/E22, 0)</f>
      </c>
      <c r="F52" s="48">
        <f>IF(F22&lt;&gt;0, F51/F22, 0)</f>
      </c>
      <c r="G52" s="48">
        <f>IF(G22&lt;&gt;0, G51/G22, 0)</f>
      </c>
      <c r="H52" s="48">
        <f>IF(H22&lt;&gt;0, H51/H22, 0)</f>
      </c>
      <c r="I52" s="48">
        <f>IF(I22&lt;&gt;0, I51/I22, 0)</f>
      </c>
      <c r="J52" s="48">
        <f>IF(J22&lt;&gt;0, J51/J22, 0)</f>
      </c>
      <c r="K52" s="48">
        <f>IF(K22&lt;&gt;0, K51/K22, 0)</f>
      </c>
      <c r="L52" s="48">
        <f>IF(L22&lt;&gt;0, L51/L22, 0)</f>
      </c>
      <c r="M52" s="48">
        <f>IF(M22&lt;&gt;0, M51/M22, 0)</f>
      </c>
      <c r="N52" s="48">
        <f>IF(N22&lt;&gt;0, N51/N22, 0)</f>
      </c>
      <c r="O52" s="48">
        <f>IF(O22&lt;&gt;0, O51/O22, 0)</f>
      </c>
      <c r="P52" s="48">
        <f>IF(P22&lt;&gt;0, P51/P22, 0)</f>
      </c>
      <c r="Q52" s="48">
        <f>IF(Q22&lt;&gt;0, Q51/Q22, 0)</f>
      </c>
      <c r="R52" s="48">
        <f>IF(R22&lt;&gt;0, R51/R22, 0)</f>
      </c>
      <c r="S52" s="48">
        <f>IF(S22&lt;&gt;0, S51/S22, 0)</f>
      </c>
      <c r="T52" s="48">
        <f>IF(T22&lt;&gt;0, T51/T22, 0)</f>
      </c>
      <c r="U52" s="48">
        <f>IF(U22&lt;&gt;0, U51/U22, 0)</f>
      </c>
      <c r="V52" s="48">
        <f>IF(V22&lt;&gt;0, V51/V22, 0)</f>
      </c>
      <c r="W52" s="48">
        <f>IF(W22&lt;&gt;0, W51/W22, 0)</f>
      </c>
      <c r="X52" s="48">
        <f>IF(X22&lt;&gt;0, X51/X22, 0)</f>
      </c>
      <c r="Y52" s="48">
        <f>IF(Y22&lt;&gt;0, Y51/Y22, 0)</f>
      </c>
      <c r="Z52" s="48">
        <f>IF(Z22&lt;&gt;0, Z51/Z22, 0)</f>
      </c>
      <c r="AA52" s="48">
        <f>IF(AA22&lt;&gt;0, AA51/AA22, 0)</f>
      </c>
      <c r="AB52" s="48">
        <f>IF(AB22&lt;&gt;0, AB51/AB22, 0)</f>
      </c>
      <c r="AC52" s="48">
        <f>IF(AC22&lt;&gt;0, AC51/AC22, 0)</f>
      </c>
      <c r="AD52" s="48">
        <f>IF(AD22&lt;&gt;0, AD51/AD22, 0)</f>
      </c>
    </row>
    <row r="53" spans="1:1" x14ac:dyDescent="0.25">
      <c r="A53" t="s">
        <v>85</v>
      </c>
    </row>
    <row r="54" spans="1:2" s="42" customFormat="1" x14ac:dyDescent="0.25">
      <c r="A54" s="42" t="s">
        <v>119</v>
      </c>
      <c r="B54" s="42"/>
    </row>
    <row r="55" spans="1:30" x14ac:dyDescent="0.25">
      <c r="A55" t="s">
        <v>120</v>
      </c>
      <c r="B55" s="43">
        <f>SUM(C55:AD55)</f>
      </c>
      <c r="C55" s="43">
        <f>SUM('Monthly'!C64:E64)</f>
      </c>
      <c r="D55" s="43">
        <f>SUM('Monthly'!F64:H64)</f>
      </c>
      <c r="E55" s="43">
        <f>SUM('Monthly'!I64:K64)</f>
      </c>
      <c r="F55" s="43">
        <f>SUM('Monthly'!L64:N64)</f>
      </c>
      <c r="G55" s="43">
        <f>SUM('Monthly'!O64:Q64)</f>
      </c>
      <c r="H55" s="43">
        <f>SUM('Monthly'!R64:T64)</f>
      </c>
      <c r="I55" s="43">
        <f>SUM('Monthly'!U64:W64)</f>
      </c>
      <c r="J55" s="43">
        <f>SUM('Monthly'!X64:Z64)</f>
      </c>
      <c r="K55" s="43">
        <f>SUM('Monthly'!AA64:AC64)</f>
      </c>
      <c r="L55" s="43">
        <f>SUM('Monthly'!AD64:AF64)</f>
      </c>
      <c r="M55" s="43">
        <f>SUM('Monthly'!AG64:AI64)</f>
      </c>
      <c r="N55" s="43">
        <f>SUM('Monthly'!AJ64:AL64)</f>
      </c>
      <c r="O55" s="43">
        <f>SUM('Monthly'!AM64:AO64)</f>
      </c>
      <c r="P55" s="43">
        <f>SUM('Monthly'!AP64:AR64)</f>
      </c>
      <c r="Q55" s="43">
        <f>SUM('Monthly'!AS64:AU64)</f>
      </c>
      <c r="R55" s="43">
        <f>SUM('Monthly'!AV64:AX64)</f>
      </c>
      <c r="S55" s="43">
        <f>SUM('Monthly'!AY64:BA64)</f>
      </c>
      <c r="T55" s="43">
        <f>SUM('Monthly'!BB64:BD64)</f>
      </c>
      <c r="U55" s="43">
        <f>SUM('Monthly'!BE64:BG64)</f>
      </c>
      <c r="V55" s="43">
        <f>SUM('Monthly'!BH64:BJ64)</f>
      </c>
      <c r="W55" s="43">
        <f>SUM('Monthly'!BK64:BM64)</f>
      </c>
      <c r="X55" s="43">
        <f>SUM('Monthly'!BN64:BP64)</f>
      </c>
      <c r="Y55" s="43">
        <f>SUM('Monthly'!BQ64:BS64)</f>
      </c>
      <c r="Z55" s="43">
        <f>SUM('Monthly'!BT64:BV64)</f>
      </c>
      <c r="AA55" s="43">
        <f>SUM('Monthly'!BW64:BY64)</f>
      </c>
      <c r="AB55" s="43">
        <f>SUM('Monthly'!BZ64:CB64)</f>
      </c>
      <c r="AC55" s="43">
        <f>SUM('Monthly'!CC64:CE64)</f>
      </c>
      <c r="AD55" s="43">
        <f>SUM('Monthly'!CF64:CH64)</f>
      </c>
    </row>
    <row r="56" spans="1:30" s="44" customFormat="1" x14ac:dyDescent="0.25">
      <c r="A56" s="44" t="s">
        <v>121</v>
      </c>
      <c r="B56" s="45">
        <f>SUM(C56:AD56)</f>
      </c>
      <c r="C56" s="45">
        <f>SUM('Monthly'!C65:E65)</f>
      </c>
      <c r="D56" s="45">
        <f>SUM('Monthly'!F65:H65)</f>
      </c>
      <c r="E56" s="45">
        <f>SUM('Monthly'!I65:K65)</f>
      </c>
      <c r="F56" s="45">
        <f>SUM('Monthly'!L65:N65)</f>
      </c>
      <c r="G56" s="45">
        <f>SUM('Monthly'!O65:Q65)</f>
      </c>
      <c r="H56" s="45">
        <f>SUM('Monthly'!R65:T65)</f>
      </c>
      <c r="I56" s="45">
        <f>SUM('Monthly'!U65:W65)</f>
      </c>
      <c r="J56" s="45">
        <f>SUM('Monthly'!X65:Z65)</f>
      </c>
      <c r="K56" s="45">
        <f>SUM('Monthly'!AA65:AC65)</f>
      </c>
      <c r="L56" s="45">
        <f>SUM('Monthly'!AD65:AF65)</f>
      </c>
      <c r="M56" s="45">
        <f>SUM('Monthly'!AG65:AI65)</f>
      </c>
      <c r="N56" s="45">
        <f>SUM('Monthly'!AJ65:AL65)</f>
      </c>
      <c r="O56" s="45">
        <f>SUM('Monthly'!AM65:AO65)</f>
      </c>
      <c r="P56" s="45">
        <f>SUM('Monthly'!AP65:AR65)</f>
      </c>
      <c r="Q56" s="45">
        <f>SUM('Monthly'!AS65:AU65)</f>
      </c>
      <c r="R56" s="45">
        <f>SUM('Monthly'!AV65:AX65)</f>
      </c>
      <c r="S56" s="45">
        <f>SUM('Monthly'!AY65:BA65)</f>
      </c>
      <c r="T56" s="45">
        <f>SUM('Monthly'!BB65:BD65)</f>
      </c>
      <c r="U56" s="45">
        <f>SUM('Monthly'!BE65:BG65)</f>
      </c>
      <c r="V56" s="45">
        <f>SUM('Monthly'!BH65:BJ65)</f>
      </c>
      <c r="W56" s="45">
        <f>SUM('Monthly'!BK65:BM65)</f>
      </c>
      <c r="X56" s="45">
        <f>SUM('Monthly'!BN65:BP65)</f>
      </c>
      <c r="Y56" s="45">
        <f>SUM('Monthly'!BQ65:BS65)</f>
      </c>
      <c r="Z56" s="45">
        <f>SUM('Monthly'!BT65:BV65)</f>
      </c>
      <c r="AA56" s="45">
        <f>SUM('Monthly'!BW65:BY65)</f>
      </c>
      <c r="AB56" s="45">
        <f>SUM('Monthly'!BZ65:CB65)</f>
      </c>
      <c r="AC56" s="45">
        <f>SUM('Monthly'!CC65:CE65)</f>
      </c>
      <c r="AD56" s="45">
        <f>SUM('Monthly'!CF65:CH65)</f>
      </c>
    </row>
    <row r="57" spans="1:30" x14ac:dyDescent="0.25">
      <c r="A57" t="s">
        <v>122</v>
      </c>
      <c r="B57" s="43">
        <f>SUM(C57:AD57)</f>
      </c>
      <c r="C57" s="43">
        <f>SUM('Monthly'!C66:E66)</f>
      </c>
      <c r="D57" s="43">
        <f>SUM('Monthly'!F66:H66)</f>
      </c>
      <c r="E57" s="43">
        <f>SUM('Monthly'!I66:K66)</f>
      </c>
      <c r="F57" s="43">
        <f>SUM('Monthly'!L66:N66)</f>
      </c>
      <c r="G57" s="43">
        <f>SUM('Monthly'!O66:Q66)</f>
      </c>
      <c r="H57" s="43">
        <f>SUM('Monthly'!R66:T66)</f>
      </c>
      <c r="I57" s="43">
        <f>SUM('Monthly'!U66:W66)</f>
      </c>
      <c r="J57" s="43">
        <f>SUM('Monthly'!X66:Z66)</f>
      </c>
      <c r="K57" s="43">
        <f>SUM('Monthly'!AA66:AC66)</f>
      </c>
      <c r="L57" s="43">
        <f>SUM('Monthly'!AD66:AF66)</f>
      </c>
      <c r="M57" s="43">
        <f>SUM('Monthly'!AG66:AI66)</f>
      </c>
      <c r="N57" s="43">
        <f>SUM('Monthly'!AJ66:AL66)</f>
      </c>
      <c r="O57" s="43">
        <f>SUM('Monthly'!AM66:AO66)</f>
      </c>
      <c r="P57" s="43">
        <f>SUM('Monthly'!AP66:AR66)</f>
      </c>
      <c r="Q57" s="43">
        <f>SUM('Monthly'!AS66:AU66)</f>
      </c>
      <c r="R57" s="43">
        <f>SUM('Monthly'!AV66:AX66)</f>
      </c>
      <c r="S57" s="43">
        <f>SUM('Monthly'!AY66:BA66)</f>
      </c>
      <c r="T57" s="43">
        <f>SUM('Monthly'!BB66:BD66)</f>
      </c>
      <c r="U57" s="43">
        <f>SUM('Monthly'!BE66:BG66)</f>
      </c>
      <c r="V57" s="43">
        <f>SUM('Monthly'!BH66:BJ66)</f>
      </c>
      <c r="W57" s="43">
        <f>SUM('Monthly'!BK66:BM66)</f>
      </c>
      <c r="X57" s="43">
        <f>SUM('Monthly'!BN66:BP66)</f>
      </c>
      <c r="Y57" s="43">
        <f>SUM('Monthly'!BQ66:BS66)</f>
      </c>
      <c r="Z57" s="43">
        <f>SUM('Monthly'!BT66:BV66)</f>
      </c>
      <c r="AA57" s="43">
        <f>SUM('Monthly'!BW66:BY66)</f>
      </c>
      <c r="AB57" s="43">
        <f>SUM('Monthly'!BZ66:CB66)</f>
      </c>
      <c r="AC57" s="43">
        <f>SUM('Monthly'!CC66:CE66)</f>
      </c>
      <c r="AD57" s="43">
        <f>SUM('Monthly'!CF66:CH66)</f>
      </c>
    </row>
    <row r="58" spans="1:30" s="44" customFormat="1" x14ac:dyDescent="0.25">
      <c r="A58" s="44" t="s">
        <v>123</v>
      </c>
      <c r="B58" s="45">
        <f>SUM(C58:AD58)</f>
      </c>
      <c r="C58" s="45">
        <f>SUM('Monthly'!C67:E67)</f>
      </c>
      <c r="D58" s="45">
        <f>SUM('Monthly'!F67:H67)</f>
      </c>
      <c r="E58" s="45">
        <f>SUM('Monthly'!I67:K67)</f>
      </c>
      <c r="F58" s="45">
        <f>SUM('Monthly'!L67:N67)</f>
      </c>
      <c r="G58" s="45">
        <f>SUM('Monthly'!O67:Q67)</f>
      </c>
      <c r="H58" s="45">
        <f>SUM('Monthly'!R67:T67)</f>
      </c>
      <c r="I58" s="45">
        <f>SUM('Monthly'!U67:W67)</f>
      </c>
      <c r="J58" s="45">
        <f>SUM('Monthly'!X67:Z67)</f>
      </c>
      <c r="K58" s="45">
        <f>SUM('Monthly'!AA67:AC67)</f>
      </c>
      <c r="L58" s="45">
        <f>SUM('Monthly'!AD67:AF67)</f>
      </c>
      <c r="M58" s="45">
        <f>SUM('Monthly'!AG67:AI67)</f>
      </c>
      <c r="N58" s="45">
        <f>SUM('Monthly'!AJ67:AL67)</f>
      </c>
      <c r="O58" s="45">
        <f>SUM('Monthly'!AM67:AO67)</f>
      </c>
      <c r="P58" s="45">
        <f>SUM('Monthly'!AP67:AR67)</f>
      </c>
      <c r="Q58" s="45">
        <f>SUM('Monthly'!AS67:AU67)</f>
      </c>
      <c r="R58" s="45">
        <f>SUM('Monthly'!AV67:AX67)</f>
      </c>
      <c r="S58" s="45">
        <f>SUM('Monthly'!AY67:BA67)</f>
      </c>
      <c r="T58" s="45">
        <f>SUM('Monthly'!BB67:BD67)</f>
      </c>
      <c r="U58" s="45">
        <f>SUM('Monthly'!BE67:BG67)</f>
      </c>
      <c r="V58" s="45">
        <f>SUM('Monthly'!BH67:BJ67)</f>
      </c>
      <c r="W58" s="45">
        <f>SUM('Monthly'!BK67:BM67)</f>
      </c>
      <c r="X58" s="45">
        <f>SUM('Monthly'!BN67:BP67)</f>
      </c>
      <c r="Y58" s="45">
        <f>SUM('Monthly'!BQ67:BS67)</f>
      </c>
      <c r="Z58" s="45">
        <f>SUM('Monthly'!BT67:BV67)</f>
      </c>
      <c r="AA58" s="45">
        <f>SUM('Monthly'!BW67:BY67)</f>
      </c>
      <c r="AB58" s="45">
        <f>SUM('Monthly'!BZ67:CB67)</f>
      </c>
      <c r="AC58" s="45">
        <f>SUM('Monthly'!CC67:CE67)</f>
      </c>
      <c r="AD58" s="45">
        <f>SUM('Monthly'!CF67:CH67)</f>
      </c>
    </row>
    <row r="59" spans="1:1" x14ac:dyDescent="0.25">
      <c r="A59" t="s">
        <v>85</v>
      </c>
    </row>
    <row r="60" spans="1:2" s="42" customFormat="1" x14ac:dyDescent="0.25">
      <c r="A60" s="42" t="s">
        <v>124</v>
      </c>
      <c r="B60" s="42"/>
    </row>
    <row r="61" spans="1:30" s="46" customFormat="1" x14ac:dyDescent="0.25">
      <c r="A61" s="46" t="s">
        <v>125</v>
      </c>
      <c r="B61" s="47">
        <f>SUM(C61:AD61)</f>
      </c>
      <c r="C61" s="47">
        <f>SUM('Monthly'!C70:E70)</f>
      </c>
      <c r="D61" s="47">
        <f>SUM('Monthly'!F70:H70)</f>
      </c>
      <c r="E61" s="47">
        <f>SUM('Monthly'!I70:K70)</f>
      </c>
      <c r="F61" s="47">
        <f>SUM('Monthly'!L70:N70)</f>
      </c>
      <c r="G61" s="47">
        <f>SUM('Monthly'!O70:Q70)</f>
      </c>
      <c r="H61" s="47">
        <f>SUM('Monthly'!R70:T70)</f>
      </c>
      <c r="I61" s="47">
        <f>SUM('Monthly'!U70:W70)</f>
      </c>
      <c r="J61" s="47">
        <f>SUM('Monthly'!X70:Z70)</f>
      </c>
      <c r="K61" s="47">
        <f>SUM('Monthly'!AA70:AC70)</f>
      </c>
      <c r="L61" s="47">
        <f>SUM('Monthly'!AD70:AF70)</f>
      </c>
      <c r="M61" s="47">
        <f>SUM('Monthly'!AG70:AI70)</f>
      </c>
      <c r="N61" s="47">
        <f>SUM('Monthly'!AJ70:AL70)</f>
      </c>
      <c r="O61" s="47">
        <f>SUM('Monthly'!AM70:AO70)</f>
      </c>
      <c r="P61" s="47">
        <f>SUM('Monthly'!AP70:AR70)</f>
      </c>
      <c r="Q61" s="47">
        <f>SUM('Monthly'!AS70:AU70)</f>
      </c>
      <c r="R61" s="47">
        <f>SUM('Monthly'!AV70:AX70)</f>
      </c>
      <c r="S61" s="47">
        <f>SUM('Monthly'!AY70:BA70)</f>
      </c>
      <c r="T61" s="47">
        <f>SUM('Monthly'!BB70:BD70)</f>
      </c>
      <c r="U61" s="47">
        <f>SUM('Monthly'!BE70:BG70)</f>
      </c>
      <c r="V61" s="47">
        <f>SUM('Monthly'!BH70:BJ70)</f>
      </c>
      <c r="W61" s="47">
        <f>SUM('Monthly'!BK70:BM70)</f>
      </c>
      <c r="X61" s="47">
        <f>SUM('Monthly'!BN70:BP70)</f>
      </c>
      <c r="Y61" s="47">
        <f>SUM('Monthly'!BQ70:BS70)</f>
      </c>
      <c r="Z61" s="47">
        <f>SUM('Monthly'!BT70:BV70)</f>
      </c>
      <c r="AA61" s="47">
        <f>SUM('Monthly'!BW70:BY70)</f>
      </c>
      <c r="AB61" s="47">
        <f>SUM('Monthly'!BZ70:CB70)</f>
      </c>
      <c r="AC61" s="47">
        <f>SUM('Monthly'!CC70:CE70)</f>
      </c>
      <c r="AD61" s="47">
        <f>SUM('Monthly'!CF70:CH70)</f>
      </c>
    </row>
    <row r="62" spans="1:30" s="46" customFormat="1" x14ac:dyDescent="0.25">
      <c r="A62" s="46" t="s">
        <v>126</v>
      </c>
      <c r="B62" s="47">
        <f>SUM(C62:AD62)</f>
      </c>
      <c r="C62" s="47">
        <f>SUM('Monthly'!C71:E71)</f>
      </c>
      <c r="D62" s="47">
        <f>SUM('Monthly'!F71:H71)</f>
      </c>
      <c r="E62" s="47">
        <f>SUM('Monthly'!I71:K71)</f>
      </c>
      <c r="F62" s="47">
        <f>SUM('Monthly'!L71:N71)</f>
      </c>
      <c r="G62" s="47">
        <f>SUM('Monthly'!O71:Q71)</f>
      </c>
      <c r="H62" s="47">
        <f>SUM('Monthly'!R71:T71)</f>
      </c>
      <c r="I62" s="47">
        <f>SUM('Monthly'!U71:W71)</f>
      </c>
      <c r="J62" s="47">
        <f>SUM('Monthly'!X71:Z71)</f>
      </c>
      <c r="K62" s="47">
        <f>SUM('Monthly'!AA71:AC71)</f>
      </c>
      <c r="L62" s="47">
        <f>SUM('Monthly'!AD71:AF71)</f>
      </c>
      <c r="M62" s="47">
        <f>SUM('Monthly'!AG71:AI71)</f>
      </c>
      <c r="N62" s="47">
        <f>SUM('Monthly'!AJ71:AL71)</f>
      </c>
      <c r="O62" s="47">
        <f>SUM('Monthly'!AM71:AO71)</f>
      </c>
      <c r="P62" s="47">
        <f>SUM('Monthly'!AP71:AR71)</f>
      </c>
      <c r="Q62" s="47">
        <f>SUM('Monthly'!AS71:AU71)</f>
      </c>
      <c r="R62" s="47">
        <f>SUM('Monthly'!AV71:AX71)</f>
      </c>
      <c r="S62" s="47">
        <f>SUM('Monthly'!AY71:BA71)</f>
      </c>
      <c r="T62" s="47">
        <f>SUM('Monthly'!BB71:BD71)</f>
      </c>
      <c r="U62" s="47">
        <f>SUM('Monthly'!BE71:BG71)</f>
      </c>
      <c r="V62" s="47">
        <f>SUM('Monthly'!BH71:BJ71)</f>
      </c>
      <c r="W62" s="47">
        <f>SUM('Monthly'!BK71:BM71)</f>
      </c>
      <c r="X62" s="47">
        <f>SUM('Monthly'!BN71:BP71)</f>
      </c>
      <c r="Y62" s="47">
        <f>SUM('Monthly'!BQ71:BS71)</f>
      </c>
      <c r="Z62" s="47">
        <f>SUM('Monthly'!BT71:BV71)</f>
      </c>
      <c r="AA62" s="47">
        <f>SUM('Monthly'!BW71:BY71)</f>
      </c>
      <c r="AB62" s="47">
        <f>SUM('Monthly'!BZ71:CB71)</f>
      </c>
      <c r="AC62" s="47">
        <f>SUM('Monthly'!CC71:CE71)</f>
      </c>
      <c r="AD62" s="47">
        <f>SUM('Monthly'!CF71:CH71)</f>
      </c>
    </row>
    <row r="63" spans="1:30" x14ac:dyDescent="0.25">
      <c r="A63" t="s">
        <v>127</v>
      </c>
      <c r="B63" s="43">
        <f>AD63</f>
      </c>
      <c r="C63" s="43">
        <f>'Monthly'!E72</f>
      </c>
      <c r="D63" s="43">
        <f>'Monthly'!H72</f>
      </c>
      <c r="E63" s="43">
        <f>'Monthly'!K72</f>
      </c>
      <c r="F63" s="43">
        <f>'Monthly'!N72</f>
      </c>
      <c r="G63" s="43">
        <f>'Monthly'!Q72</f>
      </c>
      <c r="H63" s="43">
        <f>'Monthly'!T72</f>
      </c>
      <c r="I63" s="43">
        <f>'Monthly'!W72</f>
      </c>
      <c r="J63" s="43">
        <f>'Monthly'!Z72</f>
      </c>
      <c r="K63" s="43">
        <f>'Monthly'!AC72</f>
      </c>
      <c r="L63" s="43">
        <f>'Monthly'!AF72</f>
      </c>
      <c r="M63" s="43">
        <f>'Monthly'!AI72</f>
      </c>
      <c r="N63" s="43">
        <f>'Monthly'!AL72</f>
      </c>
      <c r="O63" s="43">
        <f>'Monthly'!AO72</f>
      </c>
      <c r="P63" s="43">
        <f>'Monthly'!AR72</f>
      </c>
      <c r="Q63" s="43">
        <f>'Monthly'!AU72</f>
      </c>
      <c r="R63" s="43">
        <f>'Monthly'!AX72</f>
      </c>
      <c r="S63" s="43">
        <f>'Monthly'!BA72</f>
      </c>
      <c r="T63" s="43">
        <f>'Monthly'!BD72</f>
      </c>
      <c r="U63" s="43">
        <f>'Monthly'!BG72</f>
      </c>
      <c r="V63" s="43">
        <f>'Monthly'!BJ72</f>
      </c>
      <c r="W63" s="43">
        <f>'Monthly'!BM72</f>
      </c>
      <c r="X63" s="43">
        <f>'Monthly'!BP72</f>
      </c>
      <c r="Y63" s="43">
        <f>'Monthly'!BS72</f>
      </c>
      <c r="Z63" s="43">
        <f>'Monthly'!BV72</f>
      </c>
      <c r="AA63" s="43">
        <f>'Monthly'!BY72</f>
      </c>
      <c r="AB63" s="43">
        <f>'Monthly'!CB72</f>
      </c>
      <c r="AC63" s="43">
        <f>'Monthly'!CE72</f>
      </c>
      <c r="AD63" s="43">
        <f>'Monthly'!CH72</f>
      </c>
    </row>
  </sheetData>
  <mergeCells count="9">
    <mergeCell ref="A2:B2"/>
    <mergeCell ref="A12:B12"/>
    <mergeCell ref="A19:B19"/>
    <mergeCell ref="A27:B27"/>
    <mergeCell ref="A32:B32"/>
    <mergeCell ref="A37:B37"/>
    <mergeCell ref="A42:B42"/>
    <mergeCell ref="A54:B54"/>
    <mergeCell ref="A60:B60"/>
  </mergeCells>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H72"/>
  <sheetViews>
    <sheetView workbookViewId="0" showGridLines="0">
      <pane xSplit="1" ySplit="1" topLeftCell="B2" activePane="bottomRight" state="frozen"/>
      <selection pane="bottomRight"/>
    </sheetView>
  </sheetViews>
  <sheetFormatPr defaultRowHeight="15" outlineLevelRow="0" outlineLevelCol="0" x14ac:dyDescent="55"/>
  <cols>
    <col min="1" max="1" width="35" customWidth="1"/>
    <col min="2" max="2" width="16" customWidth="1"/>
    <col min="3" max="86" width="13" customWidth="1"/>
  </cols>
  <sheetData>
    <row r="1" ht="28" customHeight="1" spans="1:86" s="41" customFormat="1" x14ac:dyDescent="0.25">
      <c r="A1" s="41" t="s">
        <v>67</v>
      </c>
      <c r="B1" s="41" t="s">
        <v>68</v>
      </c>
      <c r="C1" s="41" t="s">
        <v>156</v>
      </c>
      <c r="D1" s="41" t="s">
        <v>157</v>
      </c>
      <c r="E1" s="41" t="s">
        <v>158</v>
      </c>
      <c r="F1" s="41" t="s">
        <v>159</v>
      </c>
      <c r="G1" s="41" t="s">
        <v>160</v>
      </c>
      <c r="H1" s="41" t="s">
        <v>161</v>
      </c>
      <c r="I1" s="41" t="s">
        <v>162</v>
      </c>
      <c r="J1" s="41" t="s">
        <v>163</v>
      </c>
      <c r="K1" s="41" t="s">
        <v>164</v>
      </c>
      <c r="L1" s="41" t="s">
        <v>165</v>
      </c>
      <c r="M1" s="41" t="s">
        <v>166</v>
      </c>
      <c r="N1" s="41" t="s">
        <v>167</v>
      </c>
      <c r="O1" s="41" t="s">
        <v>168</v>
      </c>
      <c r="P1" s="41" t="s">
        <v>169</v>
      </c>
      <c r="Q1" s="41" t="s">
        <v>170</v>
      </c>
      <c r="R1" s="41" t="s">
        <v>171</v>
      </c>
      <c r="S1" s="41" t="s">
        <v>172</v>
      </c>
      <c r="T1" s="41" t="s">
        <v>173</v>
      </c>
      <c r="U1" s="41" t="s">
        <v>174</v>
      </c>
      <c r="V1" s="41" t="s">
        <v>175</v>
      </c>
      <c r="W1" s="41" t="s">
        <v>176</v>
      </c>
      <c r="X1" s="41" t="s">
        <v>177</v>
      </c>
      <c r="Y1" s="41" t="s">
        <v>178</v>
      </c>
      <c r="Z1" s="41" t="s">
        <v>179</v>
      </c>
      <c r="AA1" s="41" t="s">
        <v>180</v>
      </c>
      <c r="AB1" s="41" t="s">
        <v>181</v>
      </c>
      <c r="AC1" s="41" t="s">
        <v>182</v>
      </c>
      <c r="AD1" s="41" t="s">
        <v>183</v>
      </c>
      <c r="AE1" s="41" t="s">
        <v>184</v>
      </c>
      <c r="AF1" s="41" t="s">
        <v>185</v>
      </c>
      <c r="AG1" s="41" t="s">
        <v>186</v>
      </c>
      <c r="AH1" s="41" t="s">
        <v>187</v>
      </c>
      <c r="AI1" s="41" t="s">
        <v>188</v>
      </c>
      <c r="AJ1" s="41" t="s">
        <v>189</v>
      </c>
      <c r="AK1" s="41" t="s">
        <v>190</v>
      </c>
      <c r="AL1" s="41" t="s">
        <v>191</v>
      </c>
      <c r="AM1" s="41" t="s">
        <v>192</v>
      </c>
      <c r="AN1" s="41" t="s">
        <v>193</v>
      </c>
      <c r="AO1" s="41" t="s">
        <v>194</v>
      </c>
      <c r="AP1" s="41" t="s">
        <v>195</v>
      </c>
      <c r="AQ1" s="41" t="s">
        <v>196</v>
      </c>
      <c r="AR1" s="41" t="s">
        <v>197</v>
      </c>
      <c r="AS1" s="41" t="s">
        <v>198</v>
      </c>
      <c r="AT1" s="41" t="s">
        <v>199</v>
      </c>
      <c r="AU1" s="41" t="s">
        <v>200</v>
      </c>
      <c r="AV1" s="41" t="s">
        <v>201</v>
      </c>
      <c r="AW1" s="41" t="s">
        <v>202</v>
      </c>
      <c r="AX1" s="41" t="s">
        <v>203</v>
      </c>
      <c r="AY1" s="41" t="s">
        <v>204</v>
      </c>
      <c r="AZ1" s="41" t="s">
        <v>205</v>
      </c>
      <c r="BA1" s="41" t="s">
        <v>206</v>
      </c>
      <c r="BB1" s="41" t="s">
        <v>207</v>
      </c>
      <c r="BC1" s="41" t="s">
        <v>208</v>
      </c>
      <c r="BD1" s="41" t="s">
        <v>209</v>
      </c>
      <c r="BE1" s="41" t="s">
        <v>210</v>
      </c>
      <c r="BF1" s="41" t="s">
        <v>211</v>
      </c>
      <c r="BG1" s="41" t="s">
        <v>212</v>
      </c>
      <c r="BH1" s="41" t="s">
        <v>213</v>
      </c>
      <c r="BI1" s="41" t="s">
        <v>214</v>
      </c>
      <c r="BJ1" s="41" t="s">
        <v>215</v>
      </c>
      <c r="BK1" s="41" t="s">
        <v>216</v>
      </c>
      <c r="BL1" s="41" t="s">
        <v>217</v>
      </c>
      <c r="BM1" s="41" t="s">
        <v>218</v>
      </c>
      <c r="BN1" s="41" t="s">
        <v>219</v>
      </c>
      <c r="BO1" s="41" t="s">
        <v>220</v>
      </c>
      <c r="BP1" s="41" t="s">
        <v>221</v>
      </c>
      <c r="BQ1" s="41" t="s">
        <v>222</v>
      </c>
      <c r="BR1" s="41" t="s">
        <v>223</v>
      </c>
      <c r="BS1" s="41" t="s">
        <v>224</v>
      </c>
      <c r="BT1" s="41" t="s">
        <v>225</v>
      </c>
      <c r="BU1" s="41" t="s">
        <v>226</v>
      </c>
      <c r="BV1" s="41" t="s">
        <v>227</v>
      </c>
      <c r="BW1" s="41" t="s">
        <v>228</v>
      </c>
      <c r="BX1" s="41" t="s">
        <v>229</v>
      </c>
      <c r="BY1" s="41" t="s">
        <v>230</v>
      </c>
      <c r="BZ1" s="41" t="s">
        <v>231</v>
      </c>
      <c r="CA1" s="41" t="s">
        <v>232</v>
      </c>
      <c r="CB1" s="41" t="s">
        <v>233</v>
      </c>
      <c r="CC1" s="41" t="s">
        <v>234</v>
      </c>
      <c r="CD1" s="41" t="s">
        <v>235</v>
      </c>
      <c r="CE1" s="41" t="s">
        <v>236</v>
      </c>
      <c r="CF1" s="41" t="s">
        <v>237</v>
      </c>
      <c r="CG1" s="41" t="s">
        <v>238</v>
      </c>
      <c r="CH1" s="41" t="s">
        <v>239</v>
      </c>
    </row>
    <row r="2" spans="1:2" s="42" customFormat="1" x14ac:dyDescent="0.25">
      <c r="A2" s="42" t="s">
        <v>76</v>
      </c>
      <c r="B2" s="42"/>
    </row>
    <row r="3" spans="1:86" x14ac:dyDescent="0.25">
      <c r="A3" t="s">
        <v>77</v>
      </c>
      <c r="B3" s="43">
        <f>SUM(C3:CH3)</f>
      </c>
      <c r="C3" s="43">
        <f>'Acquisition'!C8</f>
      </c>
      <c r="D3" s="43">
        <f>'Acquisition'!D8</f>
      </c>
      <c r="E3" s="43">
        <f>'Acquisition'!E8</f>
      </c>
      <c r="F3" s="43">
        <f>'Acquisition'!F8</f>
      </c>
      <c r="G3" s="43">
        <f>'Acquisition'!G8</f>
      </c>
      <c r="H3" s="43">
        <f>'Acquisition'!H8</f>
      </c>
      <c r="I3" s="43">
        <f>'Acquisition'!I8</f>
      </c>
      <c r="J3" s="43">
        <f>'Acquisition'!J8</f>
      </c>
      <c r="K3" s="43">
        <f>'Acquisition'!K8</f>
      </c>
      <c r="L3" s="43">
        <f>'Acquisition'!L8</f>
      </c>
      <c r="M3" s="43">
        <f>'Acquisition'!M8</f>
      </c>
      <c r="N3" s="43">
        <f>'Acquisition'!N8</f>
      </c>
      <c r="O3" s="43">
        <f>'Acquisition'!O8</f>
      </c>
      <c r="P3" s="43">
        <f>'Acquisition'!P8</f>
      </c>
      <c r="Q3" s="43">
        <f>'Acquisition'!Q8</f>
      </c>
      <c r="R3" s="43">
        <f>'Acquisition'!R8</f>
      </c>
      <c r="S3" s="43">
        <f>'Acquisition'!S8</f>
      </c>
      <c r="T3" s="43">
        <f>'Acquisition'!T8</f>
      </c>
      <c r="U3" s="43">
        <f>'Acquisition'!U8</f>
      </c>
      <c r="V3" s="43">
        <f>'Acquisition'!V8</f>
      </c>
      <c r="W3" s="43">
        <f>'Acquisition'!W8</f>
      </c>
      <c r="X3" s="43">
        <f>'Acquisition'!X8</f>
      </c>
      <c r="Y3" s="43">
        <f>'Acquisition'!Y8</f>
      </c>
      <c r="Z3" s="43">
        <f>'Acquisition'!Z8</f>
      </c>
      <c r="AA3" s="43">
        <f>'Acquisition'!AA8</f>
      </c>
      <c r="AB3" s="43">
        <f>'Acquisition'!AB8</f>
      </c>
      <c r="AC3" s="43">
        <f>'Acquisition'!AC8</f>
      </c>
      <c r="AD3" s="43">
        <f>'Acquisition'!AD8</f>
      </c>
      <c r="AE3" s="43">
        <f>'Acquisition'!AE8</f>
      </c>
      <c r="AF3" s="43">
        <f>'Acquisition'!AF8</f>
      </c>
      <c r="AG3" s="43">
        <f>'Acquisition'!AG8</f>
      </c>
      <c r="AH3" s="43">
        <f>'Acquisition'!AH8</f>
      </c>
      <c r="AI3" s="43">
        <f>'Acquisition'!AI8</f>
      </c>
      <c r="AJ3" s="43">
        <f>'Acquisition'!AJ8</f>
      </c>
      <c r="AK3" s="43">
        <f>'Acquisition'!AK8</f>
      </c>
      <c r="AL3" s="43">
        <f>'Acquisition'!AL8</f>
      </c>
      <c r="AM3" s="43">
        <f>'Acquisition'!AM8</f>
      </c>
      <c r="AN3" s="43">
        <f>'Acquisition'!AN8</f>
      </c>
      <c r="AO3" s="43">
        <f>'Acquisition'!AO8</f>
      </c>
      <c r="AP3" s="43">
        <f>'Acquisition'!AP8</f>
      </c>
      <c r="AQ3" s="43">
        <f>'Acquisition'!AQ8</f>
      </c>
      <c r="AR3" s="43">
        <f>'Acquisition'!AR8</f>
      </c>
      <c r="AS3" s="43">
        <f>'Acquisition'!AS8</f>
      </c>
      <c r="AT3" s="43">
        <f>'Acquisition'!AT8</f>
      </c>
      <c r="AU3" s="43">
        <f>'Acquisition'!AU8</f>
      </c>
      <c r="AV3" s="43">
        <f>'Acquisition'!AV8</f>
      </c>
      <c r="AW3" s="43">
        <f>'Acquisition'!AW8</f>
      </c>
      <c r="AX3" s="43">
        <f>'Acquisition'!AX8</f>
      </c>
      <c r="AY3" s="43">
        <f>'Acquisition'!AY8</f>
      </c>
      <c r="AZ3" s="43">
        <f>'Acquisition'!AZ8</f>
      </c>
      <c r="BA3" s="43">
        <f>'Acquisition'!BA8</f>
      </c>
      <c r="BB3" s="43">
        <f>'Acquisition'!BB8</f>
      </c>
      <c r="BC3" s="43">
        <f>'Acquisition'!BC8</f>
      </c>
      <c r="BD3" s="43">
        <f>'Acquisition'!BD8</f>
      </c>
      <c r="BE3" s="43">
        <f>'Acquisition'!BE8</f>
      </c>
      <c r="BF3" s="43">
        <f>'Acquisition'!BF8</f>
      </c>
      <c r="BG3" s="43">
        <f>'Acquisition'!BG8</f>
      </c>
      <c r="BH3" s="43">
        <f>'Acquisition'!BH8</f>
      </c>
      <c r="BI3" s="43">
        <f>'Acquisition'!BI8</f>
      </c>
      <c r="BJ3" s="43">
        <f>'Acquisition'!BJ8</f>
      </c>
      <c r="BK3" s="43">
        <f>'Acquisition'!BK8</f>
      </c>
      <c r="BL3" s="43">
        <f>'Acquisition'!BL8</f>
      </c>
      <c r="BM3" s="43">
        <f>'Acquisition'!BM8</f>
      </c>
      <c r="BN3" s="43">
        <f>'Acquisition'!BN8</f>
      </c>
      <c r="BO3" s="43">
        <f>'Acquisition'!BO8</f>
      </c>
      <c r="BP3" s="43">
        <f>'Acquisition'!BP8</f>
      </c>
      <c r="BQ3" s="43">
        <f>'Acquisition'!BQ8</f>
      </c>
      <c r="BR3" s="43">
        <f>'Acquisition'!BR8</f>
      </c>
      <c r="BS3" s="43">
        <f>'Acquisition'!BS8</f>
      </c>
      <c r="BT3" s="43">
        <f>'Acquisition'!BT8</f>
      </c>
      <c r="BU3" s="43">
        <f>'Acquisition'!BU8</f>
      </c>
      <c r="BV3" s="43">
        <f>'Acquisition'!BV8</f>
      </c>
      <c r="BW3" s="43">
        <f>'Acquisition'!BW8</f>
      </c>
      <c r="BX3" s="43">
        <f>'Acquisition'!BX8</f>
      </c>
      <c r="BY3" s="43">
        <f>'Acquisition'!BY8</f>
      </c>
      <c r="BZ3" s="43">
        <f>'Acquisition'!BZ8</f>
      </c>
      <c r="CA3" s="43">
        <f>'Acquisition'!CA8</f>
      </c>
      <c r="CB3" s="43">
        <f>'Acquisition'!CB8</f>
      </c>
      <c r="CC3" s="43">
        <f>'Acquisition'!CC8</f>
      </c>
      <c r="CD3" s="43">
        <f>'Acquisition'!CD8</f>
      </c>
      <c r="CE3" s="43">
        <f>'Acquisition'!CE8</f>
      </c>
      <c r="CF3" s="43">
        <f>'Acquisition'!CF8</f>
      </c>
      <c r="CG3" s="43">
        <f>'Acquisition'!CG8</f>
      </c>
      <c r="CH3" s="43">
        <f>'Acquisition'!CH8</f>
      </c>
    </row>
    <row r="4" spans="1:86" s="44" customFormat="1" x14ac:dyDescent="0.25">
      <c r="A4" s="44" t="s">
        <v>78</v>
      </c>
      <c r="B4" s="45">
        <f>SUM(C4:CH4)</f>
      </c>
      <c r="C4" s="45">
        <f>'Construction'!E33</f>
      </c>
      <c r="D4" s="45">
        <f>'Construction'!F33</f>
      </c>
      <c r="E4" s="45">
        <f>'Construction'!G33</f>
      </c>
      <c r="F4" s="45">
        <f>'Construction'!H33</f>
      </c>
      <c r="G4" s="45">
        <f>'Construction'!I33</f>
      </c>
      <c r="H4" s="45">
        <f>'Construction'!J33</f>
      </c>
      <c r="I4" s="45">
        <f>'Construction'!K33</f>
      </c>
      <c r="J4" s="45">
        <f>'Construction'!L33</f>
      </c>
      <c r="K4" s="45">
        <f>'Construction'!M33</f>
      </c>
      <c r="L4" s="45">
        <f>'Construction'!N33</f>
      </c>
      <c r="M4" s="45">
        <f>'Construction'!O33</f>
      </c>
      <c r="N4" s="45">
        <f>'Construction'!P33</f>
      </c>
      <c r="O4" s="45">
        <f>'Construction'!Q33</f>
      </c>
      <c r="P4" s="45">
        <f>'Construction'!R33</f>
      </c>
      <c r="Q4" s="45">
        <f>'Construction'!S33</f>
      </c>
      <c r="R4" s="45">
        <f>'Construction'!T33</f>
      </c>
      <c r="S4" s="45">
        <f>'Construction'!U33</f>
      </c>
      <c r="T4" s="45">
        <f>'Construction'!V33</f>
      </c>
      <c r="U4" s="45">
        <f>'Construction'!W33</f>
      </c>
      <c r="V4" s="45">
        <f>'Construction'!X33</f>
      </c>
      <c r="W4" s="45">
        <f>'Construction'!Y33</f>
      </c>
      <c r="X4" s="45">
        <f>'Construction'!Z33</f>
      </c>
      <c r="Y4" s="45">
        <f>'Construction'!AA33</f>
      </c>
      <c r="Z4" s="45">
        <f>'Construction'!AB33</f>
      </c>
      <c r="AA4" s="45">
        <f>'Construction'!AC33</f>
      </c>
      <c r="AB4" s="45">
        <f>'Construction'!AD33</f>
      </c>
      <c r="AC4" s="45">
        <f>'Construction'!AE33</f>
      </c>
      <c r="AD4" s="45">
        <f>'Construction'!AF33</f>
      </c>
      <c r="AE4" s="45">
        <f>'Construction'!AG33</f>
      </c>
      <c r="AF4" s="45">
        <f>'Construction'!AH33</f>
      </c>
      <c r="AG4" s="45">
        <f>'Construction'!AI33</f>
      </c>
      <c r="AH4" s="45">
        <f>'Construction'!AJ33</f>
      </c>
      <c r="AI4" s="45">
        <f>'Construction'!AK33</f>
      </c>
      <c r="AJ4" s="45">
        <f>'Construction'!AL33</f>
      </c>
      <c r="AK4" s="45">
        <f>'Construction'!AM33</f>
      </c>
      <c r="AL4" s="45">
        <f>'Construction'!AN33</f>
      </c>
      <c r="AM4" s="45">
        <f>'Construction'!AO33</f>
      </c>
      <c r="AN4" s="45">
        <f>'Construction'!AP33</f>
      </c>
      <c r="AO4" s="45">
        <f>'Construction'!AQ33</f>
      </c>
      <c r="AP4" s="45">
        <f>'Construction'!AR33</f>
      </c>
      <c r="AQ4" s="45">
        <f>'Construction'!AS33</f>
      </c>
      <c r="AR4" s="45">
        <f>'Construction'!AT33</f>
      </c>
      <c r="AS4" s="45">
        <f>'Construction'!AU33</f>
      </c>
      <c r="AT4" s="45">
        <f>'Construction'!AV33</f>
      </c>
      <c r="AU4" s="45">
        <f>'Construction'!AW33</f>
      </c>
      <c r="AV4" s="45">
        <f>'Construction'!AX33</f>
      </c>
      <c r="AW4" s="45">
        <f>'Construction'!AY33</f>
      </c>
      <c r="AX4" s="45">
        <f>'Construction'!AZ33</f>
      </c>
      <c r="AY4" s="45">
        <f>'Construction'!BA33</f>
      </c>
      <c r="AZ4" s="45">
        <f>'Construction'!BB33</f>
      </c>
      <c r="BA4" s="45">
        <f>'Construction'!BC33</f>
      </c>
      <c r="BB4" s="45">
        <f>'Construction'!BD33</f>
      </c>
      <c r="BC4" s="45">
        <f>'Construction'!BE33</f>
      </c>
      <c r="BD4" s="45">
        <f>'Construction'!BF33</f>
      </c>
      <c r="BE4" s="45">
        <f>'Construction'!BG33</f>
      </c>
      <c r="BF4" s="45">
        <f>'Construction'!BH33</f>
      </c>
      <c r="BG4" s="45">
        <f>'Construction'!BI33</f>
      </c>
      <c r="BH4" s="45">
        <f>'Construction'!BJ33</f>
      </c>
      <c r="BI4" s="45">
        <f>'Construction'!BK33</f>
      </c>
      <c r="BJ4" s="45">
        <f>'Construction'!BL33</f>
      </c>
      <c r="BK4" s="45">
        <f>'Construction'!BM33</f>
      </c>
      <c r="BL4" s="45">
        <f>'Construction'!BN33</f>
      </c>
      <c r="BM4" s="45">
        <f>'Construction'!BO33</f>
      </c>
      <c r="BN4" s="45">
        <f>'Construction'!BP33</f>
      </c>
      <c r="BO4" s="45">
        <f>'Construction'!BQ33</f>
      </c>
      <c r="BP4" s="45">
        <f>'Construction'!BR33</f>
      </c>
      <c r="BQ4" s="45">
        <f>'Construction'!BS33</f>
      </c>
      <c r="BR4" s="45">
        <f>'Construction'!BT33</f>
      </c>
      <c r="BS4" s="45">
        <f>'Construction'!BU33</f>
      </c>
      <c r="BT4" s="45">
        <f>'Construction'!BV33</f>
      </c>
      <c r="BU4" s="45">
        <f>'Construction'!BW33</f>
      </c>
      <c r="BV4" s="45">
        <f>'Construction'!BX33</f>
      </c>
      <c r="BW4" s="45">
        <f>'Construction'!BY33</f>
      </c>
      <c r="BX4" s="45">
        <f>'Construction'!BZ33</f>
      </c>
      <c r="BY4" s="45">
        <f>'Construction'!CA33</f>
      </c>
      <c r="BZ4" s="45">
        <f>'Construction'!CB33</f>
      </c>
      <c r="CA4" s="45">
        <f>'Construction'!CC33</f>
      </c>
      <c r="CB4" s="45">
        <f>'Construction'!CD33</f>
      </c>
      <c r="CC4" s="45">
        <f>'Construction'!CE33</f>
      </c>
      <c r="CD4" s="45">
        <f>'Construction'!CF33</f>
      </c>
      <c r="CE4" s="45">
        <f>'Construction'!CG33</f>
      </c>
      <c r="CF4" s="45">
        <f>'Construction'!CH33</f>
      </c>
      <c r="CG4" s="45">
        <f>'Construction'!CI33</f>
      </c>
      <c r="CH4" s="45">
        <f>'Construction'!CJ33</f>
      </c>
    </row>
    <row r="5" spans="1:86" x14ac:dyDescent="0.25">
      <c r="A5" t="s">
        <v>79</v>
      </c>
      <c r="B5" s="43">
        <f>SUM(C5:CH5)</f>
      </c>
      <c r="C5" s="43">
        <f>'Construction'!E35</f>
      </c>
      <c r="D5" s="43">
        <f>'Construction'!F35</f>
      </c>
      <c r="E5" s="43">
        <f>'Construction'!G35</f>
      </c>
      <c r="F5" s="43">
        <f>'Construction'!H35</f>
      </c>
      <c r="G5" s="43">
        <f>'Construction'!I35</f>
      </c>
      <c r="H5" s="43">
        <f>'Construction'!J35</f>
      </c>
      <c r="I5" s="43">
        <f>'Construction'!K35</f>
      </c>
      <c r="J5" s="43">
        <f>'Construction'!L35</f>
      </c>
      <c r="K5" s="43">
        <f>'Construction'!M35</f>
      </c>
      <c r="L5" s="43">
        <f>'Construction'!N35</f>
      </c>
      <c r="M5" s="43">
        <f>'Construction'!O35</f>
      </c>
      <c r="N5" s="43">
        <f>'Construction'!P35</f>
      </c>
      <c r="O5" s="43">
        <f>'Construction'!Q35</f>
      </c>
      <c r="P5" s="43">
        <f>'Construction'!R35</f>
      </c>
      <c r="Q5" s="43">
        <f>'Construction'!S35</f>
      </c>
      <c r="R5" s="43">
        <f>'Construction'!T35</f>
      </c>
      <c r="S5" s="43">
        <f>'Construction'!U35</f>
      </c>
      <c r="T5" s="43">
        <f>'Construction'!V35</f>
      </c>
      <c r="U5" s="43">
        <f>'Construction'!W35</f>
      </c>
      <c r="V5" s="43">
        <f>'Construction'!X35</f>
      </c>
      <c r="W5" s="43">
        <f>'Construction'!Y35</f>
      </c>
      <c r="X5" s="43">
        <f>'Construction'!Z35</f>
      </c>
      <c r="Y5" s="43">
        <f>'Construction'!AA35</f>
      </c>
      <c r="Z5" s="43">
        <f>'Construction'!AB35</f>
      </c>
      <c r="AA5" s="43">
        <f>'Construction'!AC35</f>
      </c>
      <c r="AB5" s="43">
        <f>'Construction'!AD35</f>
      </c>
      <c r="AC5" s="43">
        <f>'Construction'!AE35</f>
      </c>
      <c r="AD5" s="43">
        <f>'Construction'!AF35</f>
      </c>
      <c r="AE5" s="43">
        <f>'Construction'!AG35</f>
      </c>
      <c r="AF5" s="43">
        <f>'Construction'!AH35</f>
      </c>
      <c r="AG5" s="43">
        <f>'Construction'!AI35</f>
      </c>
      <c r="AH5" s="43">
        <f>'Construction'!AJ35</f>
      </c>
      <c r="AI5" s="43">
        <f>'Construction'!AK35</f>
      </c>
      <c r="AJ5" s="43">
        <f>'Construction'!AL35</f>
      </c>
      <c r="AK5" s="43">
        <f>'Construction'!AM35</f>
      </c>
      <c r="AL5" s="43">
        <f>'Construction'!AN35</f>
      </c>
      <c r="AM5" s="43">
        <f>'Construction'!AO35</f>
      </c>
      <c r="AN5" s="43">
        <f>'Construction'!AP35</f>
      </c>
      <c r="AO5" s="43">
        <f>'Construction'!AQ35</f>
      </c>
      <c r="AP5" s="43">
        <f>'Construction'!AR35</f>
      </c>
      <c r="AQ5" s="43">
        <f>'Construction'!AS35</f>
      </c>
      <c r="AR5" s="43">
        <f>'Construction'!AT35</f>
      </c>
      <c r="AS5" s="43">
        <f>'Construction'!AU35</f>
      </c>
      <c r="AT5" s="43">
        <f>'Construction'!AV35</f>
      </c>
      <c r="AU5" s="43">
        <f>'Construction'!AW35</f>
      </c>
      <c r="AV5" s="43">
        <f>'Construction'!AX35</f>
      </c>
      <c r="AW5" s="43">
        <f>'Construction'!AY35</f>
      </c>
      <c r="AX5" s="43">
        <f>'Construction'!AZ35</f>
      </c>
      <c r="AY5" s="43">
        <f>'Construction'!BA35</f>
      </c>
      <c r="AZ5" s="43">
        <f>'Construction'!BB35</f>
      </c>
      <c r="BA5" s="43">
        <f>'Construction'!BC35</f>
      </c>
      <c r="BB5" s="43">
        <f>'Construction'!BD35</f>
      </c>
      <c r="BC5" s="43">
        <f>'Construction'!BE35</f>
      </c>
      <c r="BD5" s="43">
        <f>'Construction'!BF35</f>
      </c>
      <c r="BE5" s="43">
        <f>'Construction'!BG35</f>
      </c>
      <c r="BF5" s="43">
        <f>'Construction'!BH35</f>
      </c>
      <c r="BG5" s="43">
        <f>'Construction'!BI35</f>
      </c>
      <c r="BH5" s="43">
        <f>'Construction'!BJ35</f>
      </c>
      <c r="BI5" s="43">
        <f>'Construction'!BK35</f>
      </c>
      <c r="BJ5" s="43">
        <f>'Construction'!BL35</f>
      </c>
      <c r="BK5" s="43">
        <f>'Construction'!BM35</f>
      </c>
      <c r="BL5" s="43">
        <f>'Construction'!BN35</f>
      </c>
      <c r="BM5" s="43">
        <f>'Construction'!BO35</f>
      </c>
      <c r="BN5" s="43">
        <f>'Construction'!BP35</f>
      </c>
      <c r="BO5" s="43">
        <f>'Construction'!BQ35</f>
      </c>
      <c r="BP5" s="43">
        <f>'Construction'!BR35</f>
      </c>
      <c r="BQ5" s="43">
        <f>'Construction'!BS35</f>
      </c>
      <c r="BR5" s="43">
        <f>'Construction'!BT35</f>
      </c>
      <c r="BS5" s="43">
        <f>'Construction'!BU35</f>
      </c>
      <c r="BT5" s="43">
        <f>'Construction'!BV35</f>
      </c>
      <c r="BU5" s="43">
        <f>'Construction'!BW35</f>
      </c>
      <c r="BV5" s="43">
        <f>'Construction'!BX35</f>
      </c>
      <c r="BW5" s="43">
        <f>'Construction'!BY35</f>
      </c>
      <c r="BX5" s="43">
        <f>'Construction'!BZ35</f>
      </c>
      <c r="BY5" s="43">
        <f>'Construction'!CA35</f>
      </c>
      <c r="BZ5" s="43">
        <f>'Construction'!CB35</f>
      </c>
      <c r="CA5" s="43">
        <f>'Construction'!CC35</f>
      </c>
      <c r="CB5" s="43">
        <f>'Construction'!CD35</f>
      </c>
      <c r="CC5" s="43">
        <f>'Construction'!CE35</f>
      </c>
      <c r="CD5" s="43">
        <f>'Construction'!CF35</f>
      </c>
      <c r="CE5" s="43">
        <f>'Construction'!CG35</f>
      </c>
      <c r="CF5" s="43">
        <f>'Construction'!CH35</f>
      </c>
      <c r="CG5" s="43">
        <f>'Construction'!CI35</f>
      </c>
      <c r="CH5" s="43">
        <f>'Construction'!CJ35</f>
      </c>
    </row>
    <row r="6" spans="1:86" s="44" customFormat="1" x14ac:dyDescent="0.25">
      <c r="A6" s="44" t="s">
        <v>80</v>
      </c>
      <c r="B6" s="45">
        <f>SUM(C6:CH6)</f>
      </c>
      <c r="C6" s="45">
        <f>'Construction'!E34</f>
      </c>
      <c r="D6" s="45">
        <f>'Construction'!F34</f>
      </c>
      <c r="E6" s="45">
        <f>'Construction'!G34</f>
      </c>
      <c r="F6" s="45">
        <f>'Construction'!H34</f>
      </c>
      <c r="G6" s="45">
        <f>'Construction'!I34</f>
      </c>
      <c r="H6" s="45">
        <f>'Construction'!J34</f>
      </c>
      <c r="I6" s="45">
        <f>'Construction'!K34</f>
      </c>
      <c r="J6" s="45">
        <f>'Construction'!L34</f>
      </c>
      <c r="K6" s="45">
        <f>'Construction'!M34</f>
      </c>
      <c r="L6" s="45">
        <f>'Construction'!N34</f>
      </c>
      <c r="M6" s="45">
        <f>'Construction'!O34</f>
      </c>
      <c r="N6" s="45">
        <f>'Construction'!P34</f>
      </c>
      <c r="O6" s="45">
        <f>'Construction'!Q34</f>
      </c>
      <c r="P6" s="45">
        <f>'Construction'!R34</f>
      </c>
      <c r="Q6" s="45">
        <f>'Construction'!S34</f>
      </c>
      <c r="R6" s="45">
        <f>'Construction'!T34</f>
      </c>
      <c r="S6" s="45">
        <f>'Construction'!U34</f>
      </c>
      <c r="T6" s="45">
        <f>'Construction'!V34</f>
      </c>
      <c r="U6" s="45">
        <f>'Construction'!W34</f>
      </c>
      <c r="V6" s="45">
        <f>'Construction'!X34</f>
      </c>
      <c r="W6" s="45">
        <f>'Construction'!Y34</f>
      </c>
      <c r="X6" s="45">
        <f>'Construction'!Z34</f>
      </c>
      <c r="Y6" s="45">
        <f>'Construction'!AA34</f>
      </c>
      <c r="Z6" s="45">
        <f>'Construction'!AB34</f>
      </c>
      <c r="AA6" s="45">
        <f>'Construction'!AC34</f>
      </c>
      <c r="AB6" s="45">
        <f>'Construction'!AD34</f>
      </c>
      <c r="AC6" s="45">
        <f>'Construction'!AE34</f>
      </c>
      <c r="AD6" s="45">
        <f>'Construction'!AF34</f>
      </c>
      <c r="AE6" s="45">
        <f>'Construction'!AG34</f>
      </c>
      <c r="AF6" s="45">
        <f>'Construction'!AH34</f>
      </c>
      <c r="AG6" s="45">
        <f>'Construction'!AI34</f>
      </c>
      <c r="AH6" s="45">
        <f>'Construction'!AJ34</f>
      </c>
      <c r="AI6" s="45">
        <f>'Construction'!AK34</f>
      </c>
      <c r="AJ6" s="45">
        <f>'Construction'!AL34</f>
      </c>
      <c r="AK6" s="45">
        <f>'Construction'!AM34</f>
      </c>
      <c r="AL6" s="45">
        <f>'Construction'!AN34</f>
      </c>
      <c r="AM6" s="45">
        <f>'Construction'!AO34</f>
      </c>
      <c r="AN6" s="45">
        <f>'Construction'!AP34</f>
      </c>
      <c r="AO6" s="45">
        <f>'Construction'!AQ34</f>
      </c>
      <c r="AP6" s="45">
        <f>'Construction'!AR34</f>
      </c>
      <c r="AQ6" s="45">
        <f>'Construction'!AS34</f>
      </c>
      <c r="AR6" s="45">
        <f>'Construction'!AT34</f>
      </c>
      <c r="AS6" s="45">
        <f>'Construction'!AU34</f>
      </c>
      <c r="AT6" s="45">
        <f>'Construction'!AV34</f>
      </c>
      <c r="AU6" s="45">
        <f>'Construction'!AW34</f>
      </c>
      <c r="AV6" s="45">
        <f>'Construction'!AX34</f>
      </c>
      <c r="AW6" s="45">
        <f>'Construction'!AY34</f>
      </c>
      <c r="AX6" s="45">
        <f>'Construction'!AZ34</f>
      </c>
      <c r="AY6" s="45">
        <f>'Construction'!BA34</f>
      </c>
      <c r="AZ6" s="45">
        <f>'Construction'!BB34</f>
      </c>
      <c r="BA6" s="45">
        <f>'Construction'!BC34</f>
      </c>
      <c r="BB6" s="45">
        <f>'Construction'!BD34</f>
      </c>
      <c r="BC6" s="45">
        <f>'Construction'!BE34</f>
      </c>
      <c r="BD6" s="45">
        <f>'Construction'!BF34</f>
      </c>
      <c r="BE6" s="45">
        <f>'Construction'!BG34</f>
      </c>
      <c r="BF6" s="45">
        <f>'Construction'!BH34</f>
      </c>
      <c r="BG6" s="45">
        <f>'Construction'!BI34</f>
      </c>
      <c r="BH6" s="45">
        <f>'Construction'!BJ34</f>
      </c>
      <c r="BI6" s="45">
        <f>'Construction'!BK34</f>
      </c>
      <c r="BJ6" s="45">
        <f>'Construction'!BL34</f>
      </c>
      <c r="BK6" s="45">
        <f>'Construction'!BM34</f>
      </c>
      <c r="BL6" s="45">
        <f>'Construction'!BN34</f>
      </c>
      <c r="BM6" s="45">
        <f>'Construction'!BO34</f>
      </c>
      <c r="BN6" s="45">
        <f>'Construction'!BP34</f>
      </c>
      <c r="BO6" s="45">
        <f>'Construction'!BQ34</f>
      </c>
      <c r="BP6" s="45">
        <f>'Construction'!BR34</f>
      </c>
      <c r="BQ6" s="45">
        <f>'Construction'!BS34</f>
      </c>
      <c r="BR6" s="45">
        <f>'Construction'!BT34</f>
      </c>
      <c r="BS6" s="45">
        <f>'Construction'!BU34</f>
      </c>
      <c r="BT6" s="45">
        <f>'Construction'!BV34</f>
      </c>
      <c r="BU6" s="45">
        <f>'Construction'!BW34</f>
      </c>
      <c r="BV6" s="45">
        <f>'Construction'!BX34</f>
      </c>
      <c r="BW6" s="45">
        <f>'Construction'!BY34</f>
      </c>
      <c r="BX6" s="45">
        <f>'Construction'!BZ34</f>
      </c>
      <c r="BY6" s="45">
        <f>'Construction'!CA34</f>
      </c>
      <c r="BZ6" s="45">
        <f>'Construction'!CB34</f>
      </c>
      <c r="CA6" s="45">
        <f>'Construction'!CC34</f>
      </c>
      <c r="CB6" s="45">
        <f>'Construction'!CD34</f>
      </c>
      <c r="CC6" s="45">
        <f>'Construction'!CE34</f>
      </c>
      <c r="CD6" s="45">
        <f>'Construction'!CF34</f>
      </c>
      <c r="CE6" s="45">
        <f>'Construction'!CG34</f>
      </c>
      <c r="CF6" s="45">
        <f>'Construction'!CH34</f>
      </c>
      <c r="CG6" s="45">
        <f>'Construction'!CI34</f>
      </c>
      <c r="CH6" s="45">
        <f>'Construction'!CJ34</f>
      </c>
    </row>
    <row r="7" spans="1:86" x14ac:dyDescent="0.25">
      <c r="A7" t="s">
        <v>81</v>
      </c>
      <c r="B7" s="43">
        <f>SUM(C7:CH7)</f>
      </c>
      <c r="C7" s="43">
        <f>'Amortization'!C6</f>
      </c>
      <c r="D7" s="43">
        <f>'Amortization'!D6</f>
      </c>
      <c r="E7" s="43">
        <f>'Amortization'!E6</f>
      </c>
      <c r="F7" s="43">
        <f>'Amortization'!F6</f>
      </c>
      <c r="G7" s="43">
        <f>'Amortization'!G6</f>
      </c>
      <c r="H7" s="43">
        <f>'Amortization'!H6</f>
      </c>
      <c r="I7" s="43">
        <f>'Amortization'!I6</f>
      </c>
      <c r="J7" s="43">
        <f>'Amortization'!J6</f>
      </c>
      <c r="K7" s="43">
        <f>'Amortization'!K6</f>
      </c>
      <c r="L7" s="43">
        <f>'Amortization'!L6</f>
      </c>
      <c r="M7" s="43">
        <f>'Amortization'!M6</f>
      </c>
      <c r="N7" s="43">
        <f>'Amortization'!N6</f>
      </c>
      <c r="O7" s="43">
        <f>'Amortization'!O6</f>
      </c>
      <c r="P7" s="43">
        <f>'Amortization'!P6</f>
      </c>
      <c r="Q7" s="43">
        <f>'Amortization'!Q6</f>
      </c>
      <c r="R7" s="43">
        <f>'Amortization'!R6</f>
      </c>
      <c r="S7" s="43">
        <f>'Amortization'!S6</f>
      </c>
      <c r="T7" s="43">
        <f>'Amortization'!T6</f>
      </c>
      <c r="U7" s="43">
        <f>'Amortization'!U6</f>
      </c>
      <c r="V7" s="43">
        <f>'Amortization'!V6</f>
      </c>
      <c r="W7" s="43">
        <f>'Amortization'!W6</f>
      </c>
      <c r="X7" s="43">
        <f>'Amortization'!X6</f>
      </c>
      <c r="Y7" s="43">
        <f>'Amortization'!Y6</f>
      </c>
      <c r="Z7" s="43">
        <f>'Amortization'!Z6</f>
      </c>
      <c r="AA7" s="43">
        <f>'Amortization'!AA6</f>
      </c>
      <c r="AB7" s="43">
        <f>'Amortization'!AB6</f>
      </c>
      <c r="AC7" s="43">
        <f>'Amortization'!AC6</f>
      </c>
      <c r="AD7" s="43">
        <f>'Amortization'!AD6</f>
      </c>
      <c r="AE7" s="43">
        <f>'Amortization'!AE6</f>
      </c>
      <c r="AF7" s="43">
        <f>'Amortization'!AF6</f>
      </c>
      <c r="AG7" s="43">
        <f>'Amortization'!AG6</f>
      </c>
      <c r="AH7" s="43">
        <f>'Amortization'!AH6</f>
      </c>
      <c r="AI7" s="43">
        <f>'Amortization'!AI6</f>
      </c>
      <c r="AJ7" s="43">
        <f>'Amortization'!AJ6</f>
      </c>
      <c r="AK7" s="43">
        <f>'Amortization'!AK6</f>
      </c>
      <c r="AL7" s="43">
        <f>'Amortization'!AL6</f>
      </c>
      <c r="AM7" s="43">
        <f>'Amortization'!AM6</f>
      </c>
      <c r="AN7" s="43">
        <f>'Amortization'!AN6</f>
      </c>
      <c r="AO7" s="43">
        <f>'Amortization'!AO6</f>
      </c>
      <c r="AP7" s="43">
        <f>'Amortization'!AP6</f>
      </c>
      <c r="AQ7" s="43">
        <f>'Amortization'!AQ6</f>
      </c>
      <c r="AR7" s="43">
        <f>'Amortization'!AR6</f>
      </c>
      <c r="AS7" s="43">
        <f>'Amortization'!AS6</f>
      </c>
      <c r="AT7" s="43">
        <f>'Amortization'!AT6</f>
      </c>
      <c r="AU7" s="43">
        <f>'Amortization'!AU6</f>
      </c>
      <c r="AV7" s="43">
        <f>'Amortization'!AV6</f>
      </c>
      <c r="AW7" s="43">
        <f>'Amortization'!AW6</f>
      </c>
      <c r="AX7" s="43">
        <f>'Amortization'!AX6</f>
      </c>
      <c r="AY7" s="43">
        <f>'Amortization'!AY6</f>
      </c>
      <c r="AZ7" s="43">
        <f>'Amortization'!AZ6</f>
      </c>
      <c r="BA7" s="43">
        <f>'Amortization'!BA6</f>
      </c>
      <c r="BB7" s="43">
        <f>'Amortization'!BB6</f>
      </c>
      <c r="BC7" s="43">
        <f>'Amortization'!BC6</f>
      </c>
      <c r="BD7" s="43">
        <f>'Amortization'!BD6</f>
      </c>
      <c r="BE7" s="43">
        <f>'Amortization'!BE6</f>
      </c>
      <c r="BF7" s="43">
        <f>'Amortization'!BF6</f>
      </c>
      <c r="BG7" s="43">
        <f>'Amortization'!BG6</f>
      </c>
      <c r="BH7" s="43">
        <f>'Amortization'!BH6</f>
      </c>
      <c r="BI7" s="43">
        <f>'Amortization'!BI6</f>
      </c>
      <c r="BJ7" s="43">
        <f>'Amortization'!BJ6</f>
      </c>
      <c r="BK7" s="43">
        <f>'Amortization'!BK6</f>
      </c>
      <c r="BL7" s="43">
        <f>'Amortization'!BL6</f>
      </c>
      <c r="BM7" s="43">
        <f>'Amortization'!BM6</f>
      </c>
      <c r="BN7" s="43">
        <f>'Amortization'!BN6</f>
      </c>
      <c r="BO7" s="43">
        <f>'Amortization'!BO6</f>
      </c>
      <c r="BP7" s="43">
        <f>'Amortization'!BP6</f>
      </c>
      <c r="BQ7" s="43">
        <f>'Amortization'!BQ6</f>
      </c>
      <c r="BR7" s="43">
        <f>'Amortization'!BR6</f>
      </c>
      <c r="BS7" s="43">
        <f>'Amortization'!BS6</f>
      </c>
      <c r="BT7" s="43">
        <f>'Amortization'!BT6</f>
      </c>
      <c r="BU7" s="43">
        <f>'Amortization'!BU6</f>
      </c>
      <c r="BV7" s="43">
        <f>'Amortization'!BV6</f>
      </c>
      <c r="BW7" s="43">
        <f>'Amortization'!BW6</f>
      </c>
      <c r="BX7" s="43">
        <f>'Amortization'!BX6</f>
      </c>
      <c r="BY7" s="43">
        <f>'Amortization'!BY6</f>
      </c>
      <c r="BZ7" s="43">
        <f>'Amortization'!BZ6</f>
      </c>
      <c r="CA7" s="43">
        <f>'Amortization'!CA6</f>
      </c>
      <c r="CB7" s="43">
        <f>'Amortization'!CB6</f>
      </c>
      <c r="CC7" s="43">
        <f>'Amortization'!CC6</f>
      </c>
      <c r="CD7" s="43">
        <f>'Amortization'!CD6</f>
      </c>
      <c r="CE7" s="43">
        <f>'Amortization'!CE6</f>
      </c>
      <c r="CF7" s="43">
        <f>'Amortization'!CF6</f>
      </c>
      <c r="CG7" s="43">
        <f>'Amortization'!CG6</f>
      </c>
      <c r="CH7" s="43">
        <f>'Amortization'!CH6</f>
      </c>
    </row>
    <row r="8" spans="1:86" s="44" customFormat="1" x14ac:dyDescent="0.25">
      <c r="A8" s="44" t="s">
        <v>82</v>
      </c>
      <c r="B8" s="45">
        <f>SUM(C8:CH8)</f>
      </c>
      <c r="C8" s="45">
        <f>'Amortization'!C25</f>
      </c>
      <c r="D8" s="45">
        <f>'Amortization'!D25</f>
      </c>
      <c r="E8" s="45">
        <f>'Amortization'!E25</f>
      </c>
      <c r="F8" s="45">
        <f>'Amortization'!F25</f>
      </c>
      <c r="G8" s="45">
        <f>'Amortization'!G25</f>
      </c>
      <c r="H8" s="45">
        <f>'Amortization'!H25</f>
      </c>
      <c r="I8" s="45">
        <f>'Amortization'!I25</f>
      </c>
      <c r="J8" s="45">
        <f>'Amortization'!J25</f>
      </c>
      <c r="K8" s="45">
        <f>'Amortization'!K25</f>
      </c>
      <c r="L8" s="45">
        <f>'Amortization'!L25</f>
      </c>
      <c r="M8" s="45">
        <f>'Amortization'!M25</f>
      </c>
      <c r="N8" s="45">
        <f>'Amortization'!N25</f>
      </c>
      <c r="O8" s="45">
        <f>'Amortization'!O25</f>
      </c>
      <c r="P8" s="45">
        <f>'Amortization'!P25</f>
      </c>
      <c r="Q8" s="45">
        <f>'Amortization'!Q25</f>
      </c>
      <c r="R8" s="45">
        <f>'Amortization'!R25</f>
      </c>
      <c r="S8" s="45">
        <f>'Amortization'!S25</f>
      </c>
      <c r="T8" s="45">
        <f>'Amortization'!T25</f>
      </c>
      <c r="U8" s="45">
        <f>'Amortization'!U25</f>
      </c>
      <c r="V8" s="45">
        <f>'Amortization'!V25</f>
      </c>
      <c r="W8" s="45">
        <f>'Amortization'!W25</f>
      </c>
      <c r="X8" s="45">
        <f>'Amortization'!X25</f>
      </c>
      <c r="Y8" s="45">
        <f>'Amortization'!Y25</f>
      </c>
      <c r="Z8" s="45">
        <f>'Amortization'!Z25</f>
      </c>
      <c r="AA8" s="45">
        <f>'Amortization'!AA25</f>
      </c>
      <c r="AB8" s="45">
        <f>'Amortization'!AB25</f>
      </c>
      <c r="AC8" s="45">
        <f>'Amortization'!AC25</f>
      </c>
      <c r="AD8" s="45">
        <f>'Amortization'!AD25</f>
      </c>
      <c r="AE8" s="45">
        <f>'Amortization'!AE25</f>
      </c>
      <c r="AF8" s="45">
        <f>'Amortization'!AF25</f>
      </c>
      <c r="AG8" s="45">
        <f>'Amortization'!AG25</f>
      </c>
      <c r="AH8" s="45">
        <f>'Amortization'!AH25</f>
      </c>
      <c r="AI8" s="45">
        <f>'Amortization'!AI25</f>
      </c>
      <c r="AJ8" s="45">
        <f>'Amortization'!AJ25</f>
      </c>
      <c r="AK8" s="45">
        <f>'Amortization'!AK25</f>
      </c>
      <c r="AL8" s="45">
        <f>'Amortization'!AL25</f>
      </c>
      <c r="AM8" s="45">
        <f>'Amortization'!AM25</f>
      </c>
      <c r="AN8" s="45">
        <f>'Amortization'!AN25</f>
      </c>
      <c r="AO8" s="45">
        <f>'Amortization'!AO25</f>
      </c>
      <c r="AP8" s="45">
        <f>'Amortization'!AP25</f>
      </c>
      <c r="AQ8" s="45">
        <f>'Amortization'!AQ25</f>
      </c>
      <c r="AR8" s="45">
        <f>'Amortization'!AR25</f>
      </c>
      <c r="AS8" s="45">
        <f>'Amortization'!AS25</f>
      </c>
      <c r="AT8" s="45">
        <f>'Amortization'!AT25</f>
      </c>
      <c r="AU8" s="45">
        <f>'Amortization'!AU25</f>
      </c>
      <c r="AV8" s="45">
        <f>'Amortization'!AV25</f>
      </c>
      <c r="AW8" s="45">
        <f>'Amortization'!AW25</f>
      </c>
      <c r="AX8" s="45">
        <f>'Amortization'!AX25</f>
      </c>
      <c r="AY8" s="45">
        <f>'Amortization'!AY25</f>
      </c>
      <c r="AZ8" s="45">
        <f>'Amortization'!AZ25</f>
      </c>
      <c r="BA8" s="45">
        <f>'Amortization'!BA25</f>
      </c>
      <c r="BB8" s="45">
        <f>'Amortization'!BB25</f>
      </c>
      <c r="BC8" s="45">
        <f>'Amortization'!BC25</f>
      </c>
      <c r="BD8" s="45">
        <f>'Amortization'!BD25</f>
      </c>
      <c r="BE8" s="45">
        <f>'Amortization'!BE25</f>
      </c>
      <c r="BF8" s="45">
        <f>'Amortization'!BF25</f>
      </c>
      <c r="BG8" s="45">
        <f>'Amortization'!BG25</f>
      </c>
      <c r="BH8" s="45">
        <f>'Amortization'!BH25</f>
      </c>
      <c r="BI8" s="45">
        <f>'Amortization'!BI25</f>
      </c>
      <c r="BJ8" s="45">
        <f>'Amortization'!BJ25</f>
      </c>
      <c r="BK8" s="45">
        <f>'Amortization'!BK25</f>
      </c>
      <c r="BL8" s="45">
        <f>'Amortization'!BL25</f>
      </c>
      <c r="BM8" s="45">
        <f>'Amortization'!BM25</f>
      </c>
      <c r="BN8" s="45">
        <f>'Amortization'!BN25</f>
      </c>
      <c r="BO8" s="45">
        <f>'Amortization'!BO25</f>
      </c>
      <c r="BP8" s="45">
        <f>'Amortization'!BP25</f>
      </c>
      <c r="BQ8" s="45">
        <f>'Amortization'!BQ25</f>
      </c>
      <c r="BR8" s="45">
        <f>'Amortization'!BR25</f>
      </c>
      <c r="BS8" s="45">
        <f>'Amortization'!BS25</f>
      </c>
      <c r="BT8" s="45">
        <f>'Amortization'!BT25</f>
      </c>
      <c r="BU8" s="45">
        <f>'Amortization'!BU25</f>
      </c>
      <c r="BV8" s="45">
        <f>'Amortization'!BV25</f>
      </c>
      <c r="BW8" s="45">
        <f>'Amortization'!BW25</f>
      </c>
      <c r="BX8" s="45">
        <f>'Amortization'!BX25</f>
      </c>
      <c r="BY8" s="45">
        <f>'Amortization'!BY25</f>
      </c>
      <c r="BZ8" s="45">
        <f>'Amortization'!BZ25</f>
      </c>
      <c r="CA8" s="45">
        <f>'Amortization'!CA25</f>
      </c>
      <c r="CB8" s="45">
        <f>'Amortization'!CB25</f>
      </c>
      <c r="CC8" s="45">
        <f>'Amortization'!CC25</f>
      </c>
      <c r="CD8" s="45">
        <f>'Amortization'!CD25</f>
      </c>
      <c r="CE8" s="45">
        <f>'Amortization'!CE25</f>
      </c>
      <c r="CF8" s="45">
        <f>'Amortization'!CF25</f>
      </c>
      <c r="CG8" s="45">
        <f>'Amortization'!CG25</f>
      </c>
      <c r="CH8" s="45">
        <f>'Amortization'!CH25</f>
      </c>
    </row>
    <row r="9" spans="1:86" x14ac:dyDescent="0.25">
      <c r="A9" t="s">
        <v>83</v>
      </c>
      <c r="B9" s="43">
        <f>SUM(C9:CH9)</f>
      </c>
      <c r="C9" s="43">
        <v>66750</v>
      </c>
      <c r="D9" s="43">
        <v>0</v>
      </c>
      <c r="E9" s="43">
        <v>0</v>
      </c>
      <c r="F9" s="43">
        <v>0</v>
      </c>
      <c r="G9" s="43">
        <v>0</v>
      </c>
      <c r="H9" s="43">
        <v>0</v>
      </c>
      <c r="I9" s="43">
        <v>0</v>
      </c>
      <c r="J9" s="43">
        <v>0</v>
      </c>
      <c r="K9" s="43">
        <v>0</v>
      </c>
      <c r="L9" s="43">
        <v>0</v>
      </c>
      <c r="M9" s="43">
        <v>0</v>
      </c>
      <c r="N9" s="43">
        <v>0</v>
      </c>
      <c r="O9" s="43">
        <v>0</v>
      </c>
      <c r="P9" s="43">
        <v>0</v>
      </c>
      <c r="Q9" s="43">
        <v>0</v>
      </c>
      <c r="R9" s="43">
        <v>0</v>
      </c>
      <c r="S9" s="43">
        <v>0</v>
      </c>
      <c r="T9" s="43">
        <v>0</v>
      </c>
      <c r="U9" s="43">
        <v>0</v>
      </c>
      <c r="V9" s="43">
        <v>0</v>
      </c>
      <c r="W9" s="43">
        <v>0</v>
      </c>
      <c r="X9" s="43">
        <v>0</v>
      </c>
      <c r="Y9" s="43">
        <v>0</v>
      </c>
      <c r="Z9" s="43">
        <v>0</v>
      </c>
      <c r="AA9" s="43">
        <v>0</v>
      </c>
      <c r="AB9" s="43">
        <v>0</v>
      </c>
      <c r="AC9" s="43">
        <v>0</v>
      </c>
      <c r="AD9" s="43">
        <v>0</v>
      </c>
      <c r="AE9" s="43">
        <v>0</v>
      </c>
      <c r="AF9" s="43">
        <v>0</v>
      </c>
      <c r="AG9" s="43">
        <v>0</v>
      </c>
      <c r="AH9" s="43">
        <v>0</v>
      </c>
      <c r="AI9" s="43">
        <v>0</v>
      </c>
      <c r="AJ9" s="43">
        <v>0</v>
      </c>
      <c r="AK9" s="43">
        <v>0</v>
      </c>
      <c r="AL9" s="43">
        <v>0</v>
      </c>
      <c r="AM9" s="43">
        <v>0</v>
      </c>
      <c r="AN9" s="43">
        <v>0</v>
      </c>
      <c r="AO9" s="43">
        <v>0</v>
      </c>
      <c r="AP9" s="43">
        <v>0</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c r="BZ9" s="43">
        <v>0</v>
      </c>
      <c r="CA9" s="43">
        <v>0</v>
      </c>
      <c r="CB9" s="43">
        <v>0</v>
      </c>
      <c r="CC9" s="43">
        <v>0</v>
      </c>
      <c r="CD9" s="43">
        <v>0</v>
      </c>
      <c r="CE9" s="43">
        <v>0</v>
      </c>
      <c r="CF9" s="43">
        <v>0</v>
      </c>
      <c r="CG9" s="43">
        <v>0</v>
      </c>
      <c r="CH9" s="43">
        <v>0</v>
      </c>
    </row>
    <row r="10" spans="1:86" s="46" customFormat="1" x14ac:dyDescent="0.25">
      <c r="A10" s="46" t="s">
        <v>84</v>
      </c>
      <c r="B10" s="47">
        <f>SUM(C10:CH10)</f>
      </c>
      <c r="C10" s="47">
        <f>C3+C4+C5+C6+C7+C8</f>
      </c>
      <c r="D10" s="47">
        <f>D3+D4+D5+D6+D7+D8</f>
      </c>
      <c r="E10" s="47">
        <f>E3+E4+E5+E6+E7+E8</f>
      </c>
      <c r="F10" s="47">
        <f>F3+F4+F5+F6+F7+F8</f>
      </c>
      <c r="G10" s="47">
        <f>G3+G4+G5+G6+G7+G8</f>
      </c>
      <c r="H10" s="47">
        <f>H3+H4+H5+H6+H7+H8</f>
      </c>
      <c r="I10" s="47">
        <f>I3+I4+I5+I6+I7+I8</f>
      </c>
      <c r="J10" s="47">
        <f>J3+J4+J5+J6+J7+J8</f>
      </c>
      <c r="K10" s="47">
        <f>K3+K4+K5+K6+K7+K8</f>
      </c>
      <c r="L10" s="47">
        <f>L3+L4+L5+L6+L7+L8</f>
      </c>
      <c r="M10" s="47">
        <f>M3+M4+M5+M6+M7+M8</f>
      </c>
      <c r="N10" s="47">
        <f>N3+N4+N5+N6+N7+N8</f>
      </c>
      <c r="O10" s="47">
        <f>O3+O4+O5+O6+O7+O8</f>
      </c>
      <c r="P10" s="47">
        <f>P3+P4+P5+P6+P7+P8</f>
      </c>
      <c r="Q10" s="47">
        <f>Q3+Q4+Q5+Q6+Q7+Q8</f>
      </c>
      <c r="R10" s="47">
        <f>R3+R4+R5+R6+R7+R8</f>
      </c>
      <c r="S10" s="47">
        <f>S3+S4+S5+S6+S7+S8</f>
      </c>
      <c r="T10" s="47">
        <f>T3+T4+T5+T6+T7+T8</f>
      </c>
      <c r="U10" s="47">
        <f>U3+U4+U5+U6+U7+U8</f>
      </c>
      <c r="V10" s="47">
        <f>V3+V4+V5+V6+V7+V8</f>
      </c>
      <c r="W10" s="47">
        <f>W3+W4+W5+W6+W7+W8</f>
      </c>
      <c r="X10" s="47">
        <f>X3+X4+X5+X6+X7+X8</f>
      </c>
      <c r="Y10" s="47">
        <f>Y3+Y4+Y5+Y6+Y7+Y8</f>
      </c>
      <c r="Z10" s="47">
        <f>Z3+Z4+Z5+Z6+Z7+Z8</f>
      </c>
      <c r="AA10" s="47">
        <f>AA3+AA4+AA5+AA6+AA7+AA8</f>
      </c>
      <c r="AB10" s="47">
        <f>AB3+AB4+AB5+AB6+AB7+AB8</f>
      </c>
      <c r="AC10" s="47">
        <f>AC3+AC4+AC5+AC6+AC7+AC8</f>
      </c>
      <c r="AD10" s="47">
        <f>AD3+AD4+AD5+AD6+AD7+AD8</f>
      </c>
      <c r="AE10" s="47">
        <f>AE3+AE4+AE5+AE6+AE7+AE8</f>
      </c>
      <c r="AF10" s="47">
        <f>AF3+AF4+AF5+AF6+AF7+AF8</f>
      </c>
      <c r="AG10" s="47">
        <f>AG3+AG4+AG5+AG6+AG7+AG8</f>
      </c>
      <c r="AH10" s="47">
        <f>AH3+AH4+AH5+AH6+AH7+AH8</f>
      </c>
      <c r="AI10" s="47">
        <f>AI3+AI4+AI5+AI6+AI7+AI8</f>
      </c>
      <c r="AJ10" s="47">
        <f>AJ3+AJ4+AJ5+AJ6+AJ7+AJ8</f>
      </c>
      <c r="AK10" s="47">
        <f>AK3+AK4+AK5+AK6+AK7+AK8</f>
      </c>
      <c r="AL10" s="47">
        <f>AL3+AL4+AL5+AL6+AL7+AL8</f>
      </c>
      <c r="AM10" s="47">
        <f>AM3+AM4+AM5+AM6+AM7+AM8</f>
      </c>
      <c r="AN10" s="47">
        <f>AN3+AN4+AN5+AN6+AN7+AN8</f>
      </c>
      <c r="AO10" s="47">
        <f>AO3+AO4+AO5+AO6+AO7+AO8</f>
      </c>
      <c r="AP10" s="47">
        <f>AP3+AP4+AP5+AP6+AP7+AP8</f>
      </c>
      <c r="AQ10" s="47">
        <f>AQ3+AQ4+AQ5+AQ6+AQ7+AQ8</f>
      </c>
      <c r="AR10" s="47">
        <f>AR3+AR4+AR5+AR6+AR7+AR8</f>
      </c>
      <c r="AS10" s="47">
        <f>AS3+AS4+AS5+AS6+AS7+AS8</f>
      </c>
      <c r="AT10" s="47">
        <f>AT3+AT4+AT5+AT6+AT7+AT8</f>
      </c>
      <c r="AU10" s="47">
        <f>AU3+AU4+AU5+AU6+AU7+AU8</f>
      </c>
      <c r="AV10" s="47">
        <f>AV3+AV4+AV5+AV6+AV7+AV8</f>
      </c>
      <c r="AW10" s="47">
        <f>AW3+AW4+AW5+AW6+AW7+AW8</f>
      </c>
      <c r="AX10" s="47">
        <f>AX3+AX4+AX5+AX6+AX7+AX8</f>
      </c>
      <c r="AY10" s="47">
        <f>AY3+AY4+AY5+AY6+AY7+AY8</f>
      </c>
      <c r="AZ10" s="47">
        <f>AZ3+AZ4+AZ5+AZ6+AZ7+AZ8</f>
      </c>
      <c r="BA10" s="47">
        <f>BA3+BA4+BA5+BA6+BA7+BA8</f>
      </c>
      <c r="BB10" s="47">
        <f>BB3+BB4+BB5+BB6+BB7+BB8</f>
      </c>
      <c r="BC10" s="47">
        <f>BC3+BC4+BC5+BC6+BC7+BC8</f>
      </c>
      <c r="BD10" s="47">
        <f>BD3+BD4+BD5+BD6+BD7+BD8</f>
      </c>
      <c r="BE10" s="47">
        <f>BE3+BE4+BE5+BE6+BE7+BE8</f>
      </c>
      <c r="BF10" s="47">
        <f>BF3+BF4+BF5+BF6+BF7+BF8</f>
      </c>
      <c r="BG10" s="47">
        <f>BG3+BG4+BG5+BG6+BG7+BG8</f>
      </c>
      <c r="BH10" s="47">
        <f>BH3+BH4+BH5+BH6+BH7+BH8</f>
      </c>
      <c r="BI10" s="47">
        <f>BI3+BI4+BI5+BI6+BI7+BI8</f>
      </c>
      <c r="BJ10" s="47">
        <f>BJ3+BJ4+BJ5+BJ6+BJ7+BJ8</f>
      </c>
      <c r="BK10" s="47">
        <f>BK3+BK4+BK5+BK6+BK7+BK8</f>
      </c>
      <c r="BL10" s="47">
        <f>BL3+BL4+BL5+BL6+BL7+BL8</f>
      </c>
      <c r="BM10" s="47">
        <f>BM3+BM4+BM5+BM6+BM7+BM8</f>
      </c>
      <c r="BN10" s="47">
        <f>BN3+BN4+BN5+BN6+BN7+BN8</f>
      </c>
      <c r="BO10" s="47">
        <f>BO3+BO4+BO5+BO6+BO7+BO8</f>
      </c>
      <c r="BP10" s="47">
        <f>BP3+BP4+BP5+BP6+BP7+BP8</f>
      </c>
      <c r="BQ10" s="47">
        <f>BQ3+BQ4+BQ5+BQ6+BQ7+BQ8</f>
      </c>
      <c r="BR10" s="47">
        <f>BR3+BR4+BR5+BR6+BR7+BR8</f>
      </c>
      <c r="BS10" s="47">
        <f>BS3+BS4+BS5+BS6+BS7+BS8</f>
      </c>
      <c r="BT10" s="47">
        <f>BT3+BT4+BT5+BT6+BT7+BT8</f>
      </c>
      <c r="BU10" s="47">
        <f>BU3+BU4+BU5+BU6+BU7+BU8</f>
      </c>
      <c r="BV10" s="47">
        <f>BV3+BV4+BV5+BV6+BV7+BV8</f>
      </c>
      <c r="BW10" s="47">
        <f>BW3+BW4+BW5+BW6+BW7+BW8</f>
      </c>
      <c r="BX10" s="47">
        <f>BX3+BX4+BX5+BX6+BX7+BX8</f>
      </c>
      <c r="BY10" s="47">
        <f>BY3+BY4+BY5+BY6+BY7+BY8</f>
      </c>
      <c r="BZ10" s="47">
        <f>BZ3+BZ4+BZ5+BZ6+BZ7+BZ8</f>
      </c>
      <c r="CA10" s="47">
        <f>CA3+CA4+CA5+CA6+CA7+CA8</f>
      </c>
      <c r="CB10" s="47">
        <f>CB3+CB4+CB5+CB6+CB7+CB8</f>
      </c>
      <c r="CC10" s="47">
        <f>CC3+CC4+CC5+CC6+CC7+CC8</f>
      </c>
      <c r="CD10" s="47">
        <f>CD3+CD4+CD5+CD6+CD7+CD8</f>
      </c>
      <c r="CE10" s="47">
        <f>CE3+CE4+CE5+CE6+CE7+CE8</f>
      </c>
      <c r="CF10" s="47">
        <f>CF3+CF4+CF5+CF6+CF7+CF8</f>
      </c>
      <c r="CG10" s="47">
        <f>CG3+CG4+CG5+CG6+CG7+CG8</f>
      </c>
      <c r="CH10" s="47">
        <f>CH3+CH4+CH5+CH6+CH7+CH8</f>
      </c>
    </row>
    <row r="12" spans="1:2" s="42" customFormat="1" x14ac:dyDescent="0.25">
      <c r="A12" s="42" t="s">
        <v>86</v>
      </c>
      <c r="B12" s="42"/>
    </row>
    <row r="13" spans="1:86" x14ac:dyDescent="0.25">
      <c r="A13" t="s">
        <v>87</v>
      </c>
      <c r="B13" s="43">
        <f>SUM(C13:CH13)</f>
      </c>
      <c r="C13" s="43">
        <f>'Revenue'!F9</f>
      </c>
      <c r="D13" s="43">
        <f>'Revenue'!G9</f>
      </c>
      <c r="E13" s="43">
        <f>'Revenue'!H9</f>
      </c>
      <c r="F13" s="43">
        <f>'Revenue'!I9</f>
      </c>
      <c r="G13" s="43">
        <f>'Revenue'!J9</f>
      </c>
      <c r="H13" s="43">
        <f>'Revenue'!K9</f>
      </c>
      <c r="I13" s="43">
        <f>'Revenue'!L9</f>
      </c>
      <c r="J13" s="43">
        <f>'Revenue'!M9</f>
      </c>
      <c r="K13" s="43">
        <f>'Revenue'!N9</f>
      </c>
      <c r="L13" s="43">
        <f>'Revenue'!O9</f>
      </c>
      <c r="M13" s="43">
        <f>'Revenue'!P9</f>
      </c>
      <c r="N13" s="43">
        <f>'Revenue'!Q9</f>
      </c>
      <c r="O13" s="43">
        <f>'Revenue'!R9</f>
      </c>
      <c r="P13" s="43">
        <f>'Revenue'!S9</f>
      </c>
      <c r="Q13" s="43">
        <f>'Revenue'!T9</f>
      </c>
      <c r="R13" s="43">
        <f>'Revenue'!U9</f>
      </c>
      <c r="S13" s="43">
        <f>'Revenue'!V9</f>
      </c>
      <c r="T13" s="43">
        <f>'Revenue'!W9</f>
      </c>
      <c r="U13" s="43">
        <f>'Revenue'!X9</f>
      </c>
      <c r="V13" s="43">
        <f>'Revenue'!Y9</f>
      </c>
      <c r="W13" s="43">
        <f>'Revenue'!Z9</f>
      </c>
      <c r="X13" s="43">
        <f>'Revenue'!AA9</f>
      </c>
      <c r="Y13" s="43">
        <f>'Revenue'!AB9</f>
      </c>
      <c r="Z13" s="43">
        <f>'Revenue'!AC9</f>
      </c>
      <c r="AA13" s="43">
        <f>'Revenue'!AD9</f>
      </c>
      <c r="AB13" s="43">
        <f>'Revenue'!AE9</f>
      </c>
      <c r="AC13" s="43">
        <f>'Revenue'!AF9</f>
      </c>
      <c r="AD13" s="43">
        <f>'Revenue'!AG9</f>
      </c>
      <c r="AE13" s="43">
        <f>'Revenue'!AH9</f>
      </c>
      <c r="AF13" s="43">
        <f>'Revenue'!AI9</f>
      </c>
      <c r="AG13" s="43">
        <f>'Revenue'!AJ9</f>
      </c>
      <c r="AH13" s="43">
        <f>'Revenue'!AK9</f>
      </c>
      <c r="AI13" s="43">
        <f>'Revenue'!AL9</f>
      </c>
      <c r="AJ13" s="43">
        <f>'Revenue'!AM9</f>
      </c>
      <c r="AK13" s="43">
        <f>'Revenue'!AN9</f>
      </c>
      <c r="AL13" s="43">
        <f>'Revenue'!AO9</f>
      </c>
      <c r="AM13" s="43">
        <f>'Revenue'!AP9</f>
      </c>
      <c r="AN13" s="43">
        <f>'Revenue'!AQ9</f>
      </c>
      <c r="AO13" s="43">
        <f>'Revenue'!AR9</f>
      </c>
      <c r="AP13" s="43">
        <f>'Revenue'!AS9</f>
      </c>
      <c r="AQ13" s="43">
        <f>'Revenue'!AT9</f>
      </c>
      <c r="AR13" s="43">
        <f>'Revenue'!AU9</f>
      </c>
      <c r="AS13" s="43">
        <f>'Revenue'!AV9</f>
      </c>
      <c r="AT13" s="43">
        <f>'Revenue'!AW9</f>
      </c>
      <c r="AU13" s="43">
        <f>'Revenue'!AX9</f>
      </c>
      <c r="AV13" s="43">
        <f>'Revenue'!AY9</f>
      </c>
      <c r="AW13" s="43">
        <f>'Revenue'!AZ9</f>
      </c>
      <c r="AX13" s="43">
        <f>'Revenue'!BA9</f>
      </c>
      <c r="AY13" s="43">
        <f>'Revenue'!BB9</f>
      </c>
      <c r="AZ13" s="43">
        <f>'Revenue'!BC9</f>
      </c>
      <c r="BA13" s="43">
        <f>'Revenue'!BD9</f>
      </c>
      <c r="BB13" s="43">
        <f>'Revenue'!BE9</f>
      </c>
      <c r="BC13" s="43">
        <f>'Revenue'!BF9</f>
      </c>
      <c r="BD13" s="43">
        <f>'Revenue'!BG9</f>
      </c>
      <c r="BE13" s="43">
        <f>'Revenue'!BH9</f>
      </c>
      <c r="BF13" s="43">
        <f>'Revenue'!BI9</f>
      </c>
      <c r="BG13" s="43">
        <f>'Revenue'!BJ9</f>
      </c>
      <c r="BH13" s="43">
        <f>'Revenue'!BK9</f>
      </c>
      <c r="BI13" s="43">
        <f>'Revenue'!BL9</f>
      </c>
      <c r="BJ13" s="43">
        <f>'Revenue'!BM9</f>
      </c>
      <c r="BK13" s="43">
        <f>'Revenue'!BN9</f>
      </c>
      <c r="BL13" s="43">
        <f>'Revenue'!BO9</f>
      </c>
      <c r="BM13" s="43">
        <f>'Revenue'!BP9</f>
      </c>
      <c r="BN13" s="43">
        <f>'Revenue'!BQ9</f>
      </c>
      <c r="BO13" s="43">
        <f>'Revenue'!BR9</f>
      </c>
      <c r="BP13" s="43">
        <f>'Revenue'!BS9</f>
      </c>
      <c r="BQ13" s="43">
        <f>'Revenue'!BT9</f>
      </c>
      <c r="BR13" s="43">
        <f>'Revenue'!BU9</f>
      </c>
      <c r="BS13" s="43">
        <f>'Revenue'!BV9</f>
      </c>
      <c r="BT13" s="43">
        <f>'Revenue'!BW9</f>
      </c>
      <c r="BU13" s="43">
        <f>'Revenue'!BX9</f>
      </c>
      <c r="BV13" s="43">
        <f>'Revenue'!BY9</f>
      </c>
      <c r="BW13" s="43">
        <f>'Revenue'!BZ9</f>
      </c>
      <c r="BX13" s="43">
        <f>'Revenue'!CA9</f>
      </c>
      <c r="BY13" s="43">
        <f>'Revenue'!CB9</f>
      </c>
      <c r="BZ13" s="43">
        <f>'Revenue'!CC9</f>
      </c>
      <c r="CA13" s="43">
        <f>'Revenue'!CD9</f>
      </c>
      <c r="CB13" s="43">
        <f>'Revenue'!CE9</f>
      </c>
      <c r="CC13" s="43">
        <f>'Revenue'!CF9</f>
      </c>
      <c r="CD13" s="43">
        <f>'Revenue'!CG9</f>
      </c>
      <c r="CE13" s="43">
        <f>'Revenue'!CH9</f>
      </c>
      <c r="CF13" s="43">
        <f>'Revenue'!CI9</f>
      </c>
      <c r="CG13" s="43">
        <f>'Revenue'!CJ9</f>
      </c>
      <c r="CH13" s="43">
        <f>'Revenue'!CK9</f>
      </c>
    </row>
    <row r="14" spans="1:86" s="44" customFormat="1" x14ac:dyDescent="0.25">
      <c r="A14" s="44" t="s">
        <v>88</v>
      </c>
      <c r="B14" s="45">
        <f>SUM(C14:CH14)</f>
      </c>
      <c r="C14" s="45">
        <f>'Revenue'!F10</f>
      </c>
      <c r="D14" s="45">
        <f>'Revenue'!G10</f>
      </c>
      <c r="E14" s="45">
        <f>'Revenue'!H10</f>
      </c>
      <c r="F14" s="45">
        <f>'Revenue'!I10</f>
      </c>
      <c r="G14" s="45">
        <f>'Revenue'!J10</f>
      </c>
      <c r="H14" s="45">
        <f>'Revenue'!K10</f>
      </c>
      <c r="I14" s="45">
        <f>'Revenue'!L10</f>
      </c>
      <c r="J14" s="45">
        <f>'Revenue'!M10</f>
      </c>
      <c r="K14" s="45">
        <f>'Revenue'!N10</f>
      </c>
      <c r="L14" s="45">
        <f>'Revenue'!O10</f>
      </c>
      <c r="M14" s="45">
        <f>'Revenue'!P10</f>
      </c>
      <c r="N14" s="45">
        <f>'Revenue'!Q10</f>
      </c>
      <c r="O14" s="45">
        <f>'Revenue'!R10</f>
      </c>
      <c r="P14" s="45">
        <f>'Revenue'!S10</f>
      </c>
      <c r="Q14" s="45">
        <f>'Revenue'!T10</f>
      </c>
      <c r="R14" s="45">
        <f>'Revenue'!U10</f>
      </c>
      <c r="S14" s="45">
        <f>'Revenue'!V10</f>
      </c>
      <c r="T14" s="45">
        <f>'Revenue'!W10</f>
      </c>
      <c r="U14" s="45">
        <f>'Revenue'!X10</f>
      </c>
      <c r="V14" s="45">
        <f>'Revenue'!Y10</f>
      </c>
      <c r="W14" s="45">
        <f>'Revenue'!Z10</f>
      </c>
      <c r="X14" s="45">
        <f>'Revenue'!AA10</f>
      </c>
      <c r="Y14" s="45">
        <f>'Revenue'!AB10</f>
      </c>
      <c r="Z14" s="45">
        <f>'Revenue'!AC10</f>
      </c>
      <c r="AA14" s="45">
        <f>'Revenue'!AD10</f>
      </c>
      <c r="AB14" s="45">
        <f>'Revenue'!AE10</f>
      </c>
      <c r="AC14" s="45">
        <f>'Revenue'!AF10</f>
      </c>
      <c r="AD14" s="45">
        <f>'Revenue'!AG10</f>
      </c>
      <c r="AE14" s="45">
        <f>'Revenue'!AH10</f>
      </c>
      <c r="AF14" s="45">
        <f>'Revenue'!AI10</f>
      </c>
      <c r="AG14" s="45">
        <f>'Revenue'!AJ10</f>
      </c>
      <c r="AH14" s="45">
        <f>'Revenue'!AK10</f>
      </c>
      <c r="AI14" s="45">
        <f>'Revenue'!AL10</f>
      </c>
      <c r="AJ14" s="45">
        <f>'Revenue'!AM10</f>
      </c>
      <c r="AK14" s="45">
        <f>'Revenue'!AN10</f>
      </c>
      <c r="AL14" s="45">
        <f>'Revenue'!AO10</f>
      </c>
      <c r="AM14" s="45">
        <f>'Revenue'!AP10</f>
      </c>
      <c r="AN14" s="45">
        <f>'Revenue'!AQ10</f>
      </c>
      <c r="AO14" s="45">
        <f>'Revenue'!AR10</f>
      </c>
      <c r="AP14" s="45">
        <f>'Revenue'!AS10</f>
      </c>
      <c r="AQ14" s="45">
        <f>'Revenue'!AT10</f>
      </c>
      <c r="AR14" s="45">
        <f>'Revenue'!AU10</f>
      </c>
      <c r="AS14" s="45">
        <f>'Revenue'!AV10</f>
      </c>
      <c r="AT14" s="45">
        <f>'Revenue'!AW10</f>
      </c>
      <c r="AU14" s="45">
        <f>'Revenue'!AX10</f>
      </c>
      <c r="AV14" s="45">
        <f>'Revenue'!AY10</f>
      </c>
      <c r="AW14" s="45">
        <f>'Revenue'!AZ10</f>
      </c>
      <c r="AX14" s="45">
        <f>'Revenue'!BA10</f>
      </c>
      <c r="AY14" s="45">
        <f>'Revenue'!BB10</f>
      </c>
      <c r="AZ14" s="45">
        <f>'Revenue'!BC10</f>
      </c>
      <c r="BA14" s="45">
        <f>'Revenue'!BD10</f>
      </c>
      <c r="BB14" s="45">
        <f>'Revenue'!BE10</f>
      </c>
      <c r="BC14" s="45">
        <f>'Revenue'!BF10</f>
      </c>
      <c r="BD14" s="45">
        <f>'Revenue'!BG10</f>
      </c>
      <c r="BE14" s="45">
        <f>'Revenue'!BH10</f>
      </c>
      <c r="BF14" s="45">
        <f>'Revenue'!BI10</f>
      </c>
      <c r="BG14" s="45">
        <f>'Revenue'!BJ10</f>
      </c>
      <c r="BH14" s="45">
        <f>'Revenue'!BK10</f>
      </c>
      <c r="BI14" s="45">
        <f>'Revenue'!BL10</f>
      </c>
      <c r="BJ14" s="45">
        <f>'Revenue'!BM10</f>
      </c>
      <c r="BK14" s="45">
        <f>'Revenue'!BN10</f>
      </c>
      <c r="BL14" s="45">
        <f>'Revenue'!BO10</f>
      </c>
      <c r="BM14" s="45">
        <f>'Revenue'!BP10</f>
      </c>
      <c r="BN14" s="45">
        <f>'Revenue'!BQ10</f>
      </c>
      <c r="BO14" s="45">
        <f>'Revenue'!BR10</f>
      </c>
      <c r="BP14" s="45">
        <f>'Revenue'!BS10</f>
      </c>
      <c r="BQ14" s="45">
        <f>'Revenue'!BT10</f>
      </c>
      <c r="BR14" s="45">
        <f>'Revenue'!BU10</f>
      </c>
      <c r="BS14" s="45">
        <f>'Revenue'!BV10</f>
      </c>
      <c r="BT14" s="45">
        <f>'Revenue'!BW10</f>
      </c>
      <c r="BU14" s="45">
        <f>'Revenue'!BX10</f>
      </c>
      <c r="BV14" s="45">
        <f>'Revenue'!BY10</f>
      </c>
      <c r="BW14" s="45">
        <f>'Revenue'!BZ10</f>
      </c>
      <c r="BX14" s="45">
        <f>'Revenue'!CA10</f>
      </c>
      <c r="BY14" s="45">
        <f>'Revenue'!CB10</f>
      </c>
      <c r="BZ14" s="45">
        <f>'Revenue'!CC10</f>
      </c>
      <c r="CA14" s="45">
        <f>'Revenue'!CD10</f>
      </c>
      <c r="CB14" s="45">
        <f>'Revenue'!CE10</f>
      </c>
      <c r="CC14" s="45">
        <f>'Revenue'!CF10</f>
      </c>
      <c r="CD14" s="45">
        <f>'Revenue'!CG10</f>
      </c>
      <c r="CE14" s="45">
        <f>'Revenue'!CH10</f>
      </c>
      <c r="CF14" s="45">
        <f>'Revenue'!CI10</f>
      </c>
      <c r="CG14" s="45">
        <f>'Revenue'!CJ10</f>
      </c>
      <c r="CH14" s="45">
        <f>'Revenue'!CK10</f>
      </c>
    </row>
    <row r="15" spans="1:86" x14ac:dyDescent="0.25">
      <c r="A15" t="s">
        <v>89</v>
      </c>
      <c r="B15" s="43">
        <f>SUM(C15:CH15)</f>
      </c>
      <c r="C15" s="43">
        <f>'Revenue'!F11</f>
      </c>
      <c r="D15" s="43">
        <f>'Revenue'!G11</f>
      </c>
      <c r="E15" s="43">
        <f>'Revenue'!H11</f>
      </c>
      <c r="F15" s="43">
        <f>'Revenue'!I11</f>
      </c>
      <c r="G15" s="43">
        <f>'Revenue'!J11</f>
      </c>
      <c r="H15" s="43">
        <f>'Revenue'!K11</f>
      </c>
      <c r="I15" s="43">
        <f>'Revenue'!L11</f>
      </c>
      <c r="J15" s="43">
        <f>'Revenue'!M11</f>
      </c>
      <c r="K15" s="43">
        <f>'Revenue'!N11</f>
      </c>
      <c r="L15" s="43">
        <f>'Revenue'!O11</f>
      </c>
      <c r="M15" s="43">
        <f>'Revenue'!P11</f>
      </c>
      <c r="N15" s="43">
        <f>'Revenue'!Q11</f>
      </c>
      <c r="O15" s="43">
        <f>'Revenue'!R11</f>
      </c>
      <c r="P15" s="43">
        <f>'Revenue'!S11</f>
      </c>
      <c r="Q15" s="43">
        <f>'Revenue'!T11</f>
      </c>
      <c r="R15" s="43">
        <f>'Revenue'!U11</f>
      </c>
      <c r="S15" s="43">
        <f>'Revenue'!V11</f>
      </c>
      <c r="T15" s="43">
        <f>'Revenue'!W11</f>
      </c>
      <c r="U15" s="43">
        <f>'Revenue'!X11</f>
      </c>
      <c r="V15" s="43">
        <f>'Revenue'!Y11</f>
      </c>
      <c r="W15" s="43">
        <f>'Revenue'!Z11</f>
      </c>
      <c r="X15" s="43">
        <f>'Revenue'!AA11</f>
      </c>
      <c r="Y15" s="43">
        <f>'Revenue'!AB11</f>
      </c>
      <c r="Z15" s="43">
        <f>'Revenue'!AC11</f>
      </c>
      <c r="AA15" s="43">
        <f>'Revenue'!AD11</f>
      </c>
      <c r="AB15" s="43">
        <f>'Revenue'!AE11</f>
      </c>
      <c r="AC15" s="43">
        <f>'Revenue'!AF11</f>
      </c>
      <c r="AD15" s="43">
        <f>'Revenue'!AG11</f>
      </c>
      <c r="AE15" s="43">
        <f>'Revenue'!AH11</f>
      </c>
      <c r="AF15" s="43">
        <f>'Revenue'!AI11</f>
      </c>
      <c r="AG15" s="43">
        <f>'Revenue'!AJ11</f>
      </c>
      <c r="AH15" s="43">
        <f>'Revenue'!AK11</f>
      </c>
      <c r="AI15" s="43">
        <f>'Revenue'!AL11</f>
      </c>
      <c r="AJ15" s="43">
        <f>'Revenue'!AM11</f>
      </c>
      <c r="AK15" s="43">
        <f>'Revenue'!AN11</f>
      </c>
      <c r="AL15" s="43">
        <f>'Revenue'!AO11</f>
      </c>
      <c r="AM15" s="43">
        <f>'Revenue'!AP11</f>
      </c>
      <c r="AN15" s="43">
        <f>'Revenue'!AQ11</f>
      </c>
      <c r="AO15" s="43">
        <f>'Revenue'!AR11</f>
      </c>
      <c r="AP15" s="43">
        <f>'Revenue'!AS11</f>
      </c>
      <c r="AQ15" s="43">
        <f>'Revenue'!AT11</f>
      </c>
      <c r="AR15" s="43">
        <f>'Revenue'!AU11</f>
      </c>
      <c r="AS15" s="43">
        <f>'Revenue'!AV11</f>
      </c>
      <c r="AT15" s="43">
        <f>'Revenue'!AW11</f>
      </c>
      <c r="AU15" s="43">
        <f>'Revenue'!AX11</f>
      </c>
      <c r="AV15" s="43">
        <f>'Revenue'!AY11</f>
      </c>
      <c r="AW15" s="43">
        <f>'Revenue'!AZ11</f>
      </c>
      <c r="AX15" s="43">
        <f>'Revenue'!BA11</f>
      </c>
      <c r="AY15" s="43">
        <f>'Revenue'!BB11</f>
      </c>
      <c r="AZ15" s="43">
        <f>'Revenue'!BC11</f>
      </c>
      <c r="BA15" s="43">
        <f>'Revenue'!BD11</f>
      </c>
      <c r="BB15" s="43">
        <f>'Revenue'!BE11</f>
      </c>
      <c r="BC15" s="43">
        <f>'Revenue'!BF11</f>
      </c>
      <c r="BD15" s="43">
        <f>'Revenue'!BG11</f>
      </c>
      <c r="BE15" s="43">
        <f>'Revenue'!BH11</f>
      </c>
      <c r="BF15" s="43">
        <f>'Revenue'!BI11</f>
      </c>
      <c r="BG15" s="43">
        <f>'Revenue'!BJ11</f>
      </c>
      <c r="BH15" s="43">
        <f>'Revenue'!BK11</f>
      </c>
      <c r="BI15" s="43">
        <f>'Revenue'!BL11</f>
      </c>
      <c r="BJ15" s="43">
        <f>'Revenue'!BM11</f>
      </c>
      <c r="BK15" s="43">
        <f>'Revenue'!BN11</f>
      </c>
      <c r="BL15" s="43">
        <f>'Revenue'!BO11</f>
      </c>
      <c r="BM15" s="43">
        <f>'Revenue'!BP11</f>
      </c>
      <c r="BN15" s="43">
        <f>'Revenue'!BQ11</f>
      </c>
      <c r="BO15" s="43">
        <f>'Revenue'!BR11</f>
      </c>
      <c r="BP15" s="43">
        <f>'Revenue'!BS11</f>
      </c>
      <c r="BQ15" s="43">
        <f>'Revenue'!BT11</f>
      </c>
      <c r="BR15" s="43">
        <f>'Revenue'!BU11</f>
      </c>
      <c r="BS15" s="43">
        <f>'Revenue'!BV11</f>
      </c>
      <c r="BT15" s="43">
        <f>'Revenue'!BW11</f>
      </c>
      <c r="BU15" s="43">
        <f>'Revenue'!BX11</f>
      </c>
      <c r="BV15" s="43">
        <f>'Revenue'!BY11</f>
      </c>
      <c r="BW15" s="43">
        <f>'Revenue'!BZ11</f>
      </c>
      <c r="BX15" s="43">
        <f>'Revenue'!CA11</f>
      </c>
      <c r="BY15" s="43">
        <f>'Revenue'!CB11</f>
      </c>
      <c r="BZ15" s="43">
        <f>'Revenue'!CC11</f>
      </c>
      <c r="CA15" s="43">
        <f>'Revenue'!CD11</f>
      </c>
      <c r="CB15" s="43">
        <f>'Revenue'!CE11</f>
      </c>
      <c r="CC15" s="43">
        <f>'Revenue'!CF11</f>
      </c>
      <c r="CD15" s="43">
        <f>'Revenue'!CG11</f>
      </c>
      <c r="CE15" s="43">
        <f>'Revenue'!CH11</f>
      </c>
      <c r="CF15" s="43">
        <f>'Revenue'!CI11</f>
      </c>
      <c r="CG15" s="43">
        <f>'Revenue'!CJ11</f>
      </c>
      <c r="CH15" s="43">
        <f>'Revenue'!CK11</f>
      </c>
    </row>
    <row r="16" spans="1:86" s="44" customFormat="1" x14ac:dyDescent="0.25">
      <c r="A16" s="44" t="s">
        <v>90</v>
      </c>
      <c r="B16" s="45">
        <f>SUM(C16:CH16)</f>
      </c>
      <c r="C16" s="45">
        <f>'Revenue'!F12</f>
      </c>
      <c r="D16" s="45">
        <f>'Revenue'!G12</f>
      </c>
      <c r="E16" s="45">
        <f>'Revenue'!H12</f>
      </c>
      <c r="F16" s="45">
        <f>'Revenue'!I12</f>
      </c>
      <c r="G16" s="45">
        <f>'Revenue'!J12</f>
      </c>
      <c r="H16" s="45">
        <f>'Revenue'!K12</f>
      </c>
      <c r="I16" s="45">
        <f>'Revenue'!L12</f>
      </c>
      <c r="J16" s="45">
        <f>'Revenue'!M12</f>
      </c>
      <c r="K16" s="45">
        <f>'Revenue'!N12</f>
      </c>
      <c r="L16" s="45">
        <f>'Revenue'!O12</f>
      </c>
      <c r="M16" s="45">
        <f>'Revenue'!P12</f>
      </c>
      <c r="N16" s="45">
        <f>'Revenue'!Q12</f>
      </c>
      <c r="O16" s="45">
        <f>'Revenue'!R12</f>
      </c>
      <c r="P16" s="45">
        <f>'Revenue'!S12</f>
      </c>
      <c r="Q16" s="45">
        <f>'Revenue'!T12</f>
      </c>
      <c r="R16" s="45">
        <f>'Revenue'!U12</f>
      </c>
      <c r="S16" s="45">
        <f>'Revenue'!V12</f>
      </c>
      <c r="T16" s="45">
        <f>'Revenue'!W12</f>
      </c>
      <c r="U16" s="45">
        <f>'Revenue'!X12</f>
      </c>
      <c r="V16" s="45">
        <f>'Revenue'!Y12</f>
      </c>
      <c r="W16" s="45">
        <f>'Revenue'!Z12</f>
      </c>
      <c r="X16" s="45">
        <f>'Revenue'!AA12</f>
      </c>
      <c r="Y16" s="45">
        <f>'Revenue'!AB12</f>
      </c>
      <c r="Z16" s="45">
        <f>'Revenue'!AC12</f>
      </c>
      <c r="AA16" s="45">
        <f>'Revenue'!AD12</f>
      </c>
      <c r="AB16" s="45">
        <f>'Revenue'!AE12</f>
      </c>
      <c r="AC16" s="45">
        <f>'Revenue'!AF12</f>
      </c>
      <c r="AD16" s="45">
        <f>'Revenue'!AG12</f>
      </c>
      <c r="AE16" s="45">
        <f>'Revenue'!AH12</f>
      </c>
      <c r="AF16" s="45">
        <f>'Revenue'!AI12</f>
      </c>
      <c r="AG16" s="45">
        <f>'Revenue'!AJ12</f>
      </c>
      <c r="AH16" s="45">
        <f>'Revenue'!AK12</f>
      </c>
      <c r="AI16" s="45">
        <f>'Revenue'!AL12</f>
      </c>
      <c r="AJ16" s="45">
        <f>'Revenue'!AM12</f>
      </c>
      <c r="AK16" s="45">
        <f>'Revenue'!AN12</f>
      </c>
      <c r="AL16" s="45">
        <f>'Revenue'!AO12</f>
      </c>
      <c r="AM16" s="45">
        <f>'Revenue'!AP12</f>
      </c>
      <c r="AN16" s="45">
        <f>'Revenue'!AQ12</f>
      </c>
      <c r="AO16" s="45">
        <f>'Revenue'!AR12</f>
      </c>
      <c r="AP16" s="45">
        <f>'Revenue'!AS12</f>
      </c>
      <c r="AQ16" s="45">
        <f>'Revenue'!AT12</f>
      </c>
      <c r="AR16" s="45">
        <f>'Revenue'!AU12</f>
      </c>
      <c r="AS16" s="45">
        <f>'Revenue'!AV12</f>
      </c>
      <c r="AT16" s="45">
        <f>'Revenue'!AW12</f>
      </c>
      <c r="AU16" s="45">
        <f>'Revenue'!AX12</f>
      </c>
      <c r="AV16" s="45">
        <f>'Revenue'!AY12</f>
      </c>
      <c r="AW16" s="45">
        <f>'Revenue'!AZ12</f>
      </c>
      <c r="AX16" s="45">
        <f>'Revenue'!BA12</f>
      </c>
      <c r="AY16" s="45">
        <f>'Revenue'!BB12</f>
      </c>
      <c r="AZ16" s="45">
        <f>'Revenue'!BC12</f>
      </c>
      <c r="BA16" s="45">
        <f>'Revenue'!BD12</f>
      </c>
      <c r="BB16" s="45">
        <f>'Revenue'!BE12</f>
      </c>
      <c r="BC16" s="45">
        <f>'Revenue'!BF12</f>
      </c>
      <c r="BD16" s="45">
        <f>'Revenue'!BG12</f>
      </c>
      <c r="BE16" s="45">
        <f>'Revenue'!BH12</f>
      </c>
      <c r="BF16" s="45">
        <f>'Revenue'!BI12</f>
      </c>
      <c r="BG16" s="45">
        <f>'Revenue'!BJ12</f>
      </c>
      <c r="BH16" s="45">
        <f>'Revenue'!BK12</f>
      </c>
      <c r="BI16" s="45">
        <f>'Revenue'!BL12</f>
      </c>
      <c r="BJ16" s="45">
        <f>'Revenue'!BM12</f>
      </c>
      <c r="BK16" s="45">
        <f>'Revenue'!BN12</f>
      </c>
      <c r="BL16" s="45">
        <f>'Revenue'!BO12</f>
      </c>
      <c r="BM16" s="45">
        <f>'Revenue'!BP12</f>
      </c>
      <c r="BN16" s="45">
        <f>'Revenue'!BQ12</f>
      </c>
      <c r="BO16" s="45">
        <f>'Revenue'!BR12</f>
      </c>
      <c r="BP16" s="45">
        <f>'Revenue'!BS12</f>
      </c>
      <c r="BQ16" s="45">
        <f>'Revenue'!BT12</f>
      </c>
      <c r="BR16" s="45">
        <f>'Revenue'!BU12</f>
      </c>
      <c r="BS16" s="45">
        <f>'Revenue'!BV12</f>
      </c>
      <c r="BT16" s="45">
        <f>'Revenue'!BW12</f>
      </c>
      <c r="BU16" s="45">
        <f>'Revenue'!BX12</f>
      </c>
      <c r="BV16" s="45">
        <f>'Revenue'!BY12</f>
      </c>
      <c r="BW16" s="45">
        <f>'Revenue'!BZ12</f>
      </c>
      <c r="BX16" s="45">
        <f>'Revenue'!CA12</f>
      </c>
      <c r="BY16" s="45">
        <f>'Revenue'!CB12</f>
      </c>
      <c r="BZ16" s="45">
        <f>'Revenue'!CC12</f>
      </c>
      <c r="CA16" s="45">
        <f>'Revenue'!CD12</f>
      </c>
      <c r="CB16" s="45">
        <f>'Revenue'!CE12</f>
      </c>
      <c r="CC16" s="45">
        <f>'Revenue'!CF12</f>
      </c>
      <c r="CD16" s="45">
        <f>'Revenue'!CG12</f>
      </c>
      <c r="CE16" s="45">
        <f>'Revenue'!CH12</f>
      </c>
      <c r="CF16" s="45">
        <f>'Revenue'!CI12</f>
      </c>
      <c r="CG16" s="45">
        <f>'Revenue'!CJ12</f>
      </c>
      <c r="CH16" s="45">
        <f>'Revenue'!CK12</f>
      </c>
    </row>
    <row r="17" spans="1:86" s="46" customFormat="1" x14ac:dyDescent="0.25">
      <c r="A17" s="46" t="s">
        <v>91</v>
      </c>
      <c r="B17" s="47">
        <f>SUM(C17:CH17)</f>
      </c>
      <c r="C17" s="47">
        <f>C13+C14+C15+C16</f>
      </c>
      <c r="D17" s="47">
        <f>D13+D14+D15+D16</f>
      </c>
      <c r="E17" s="47">
        <f>E13+E14+E15+E16</f>
      </c>
      <c r="F17" s="47">
        <f>F13+F14+F15+F16</f>
      </c>
      <c r="G17" s="47">
        <f>G13+G14+G15+G16</f>
      </c>
      <c r="H17" s="47">
        <f>H13+H14+H15+H16</f>
      </c>
      <c r="I17" s="47">
        <f>I13+I14+I15+I16</f>
      </c>
      <c r="J17" s="47">
        <f>J13+J14+J15+J16</f>
      </c>
      <c r="K17" s="47">
        <f>K13+K14+K15+K16</f>
      </c>
      <c r="L17" s="47">
        <f>L13+L14+L15+L16</f>
      </c>
      <c r="M17" s="47">
        <f>M13+M14+M15+M16</f>
      </c>
      <c r="N17" s="47">
        <f>N13+N14+N15+N16</f>
      </c>
      <c r="O17" s="47">
        <f>O13+O14+O15+O16</f>
      </c>
      <c r="P17" s="47">
        <f>P13+P14+P15+P16</f>
      </c>
      <c r="Q17" s="47">
        <f>Q13+Q14+Q15+Q16</f>
      </c>
      <c r="R17" s="47">
        <f>R13+R14+R15+R16</f>
      </c>
      <c r="S17" s="47">
        <f>S13+S14+S15+S16</f>
      </c>
      <c r="T17" s="47">
        <f>T13+T14+T15+T16</f>
      </c>
      <c r="U17" s="47">
        <f>U13+U14+U15+U16</f>
      </c>
      <c r="V17" s="47">
        <f>V13+V14+V15+V16</f>
      </c>
      <c r="W17" s="47">
        <f>W13+W14+W15+W16</f>
      </c>
      <c r="X17" s="47">
        <f>X13+X14+X15+X16</f>
      </c>
      <c r="Y17" s="47">
        <f>Y13+Y14+Y15+Y16</f>
      </c>
      <c r="Z17" s="47">
        <f>Z13+Z14+Z15+Z16</f>
      </c>
      <c r="AA17" s="47">
        <f>AA13+AA14+AA15+AA16</f>
      </c>
      <c r="AB17" s="47">
        <f>AB13+AB14+AB15+AB16</f>
      </c>
      <c r="AC17" s="47">
        <f>AC13+AC14+AC15+AC16</f>
      </c>
      <c r="AD17" s="47">
        <f>AD13+AD14+AD15+AD16</f>
      </c>
      <c r="AE17" s="47">
        <f>AE13+AE14+AE15+AE16</f>
      </c>
      <c r="AF17" s="47">
        <f>AF13+AF14+AF15+AF16</f>
      </c>
      <c r="AG17" s="47">
        <f>AG13+AG14+AG15+AG16</f>
      </c>
      <c r="AH17" s="47">
        <f>AH13+AH14+AH15+AH16</f>
      </c>
      <c r="AI17" s="47">
        <f>AI13+AI14+AI15+AI16</f>
      </c>
      <c r="AJ17" s="47">
        <f>AJ13+AJ14+AJ15+AJ16</f>
      </c>
      <c r="AK17" s="47">
        <f>AK13+AK14+AK15+AK16</f>
      </c>
      <c r="AL17" s="47">
        <f>AL13+AL14+AL15+AL16</f>
      </c>
      <c r="AM17" s="47">
        <f>AM13+AM14+AM15+AM16</f>
      </c>
      <c r="AN17" s="47">
        <f>AN13+AN14+AN15+AN16</f>
      </c>
      <c r="AO17" s="47">
        <f>AO13+AO14+AO15+AO16</f>
      </c>
      <c r="AP17" s="47">
        <f>AP13+AP14+AP15+AP16</f>
      </c>
      <c r="AQ17" s="47">
        <f>AQ13+AQ14+AQ15+AQ16</f>
      </c>
      <c r="AR17" s="47">
        <f>AR13+AR14+AR15+AR16</f>
      </c>
      <c r="AS17" s="47">
        <f>AS13+AS14+AS15+AS16</f>
      </c>
      <c r="AT17" s="47">
        <f>AT13+AT14+AT15+AT16</f>
      </c>
      <c r="AU17" s="47">
        <f>AU13+AU14+AU15+AU16</f>
      </c>
      <c r="AV17" s="47">
        <f>AV13+AV14+AV15+AV16</f>
      </c>
      <c r="AW17" s="47">
        <f>AW13+AW14+AW15+AW16</f>
      </c>
      <c r="AX17" s="47">
        <f>AX13+AX14+AX15+AX16</f>
      </c>
      <c r="AY17" s="47">
        <f>AY13+AY14+AY15+AY16</f>
      </c>
      <c r="AZ17" s="47">
        <f>AZ13+AZ14+AZ15+AZ16</f>
      </c>
      <c r="BA17" s="47">
        <f>BA13+BA14+BA15+BA16</f>
      </c>
      <c r="BB17" s="47">
        <f>BB13+BB14+BB15+BB16</f>
      </c>
      <c r="BC17" s="47">
        <f>BC13+BC14+BC15+BC16</f>
      </c>
      <c r="BD17" s="47">
        <f>BD13+BD14+BD15+BD16</f>
      </c>
      <c r="BE17" s="47">
        <f>BE13+BE14+BE15+BE16</f>
      </c>
      <c r="BF17" s="47">
        <f>BF13+BF14+BF15+BF16</f>
      </c>
      <c r="BG17" s="47">
        <f>BG13+BG14+BG15+BG16</f>
      </c>
      <c r="BH17" s="47">
        <f>BH13+BH14+BH15+BH16</f>
      </c>
      <c r="BI17" s="47">
        <f>BI13+BI14+BI15+BI16</f>
      </c>
      <c r="BJ17" s="47">
        <f>BJ13+BJ14+BJ15+BJ16</f>
      </c>
      <c r="BK17" s="47">
        <f>BK13+BK14+BK15+BK16</f>
      </c>
      <c r="BL17" s="47">
        <f>BL13+BL14+BL15+BL16</f>
      </c>
      <c r="BM17" s="47">
        <f>BM13+BM14+BM15+BM16</f>
      </c>
      <c r="BN17" s="47">
        <f>BN13+BN14+BN15+BN16</f>
      </c>
      <c r="BO17" s="47">
        <f>BO13+BO14+BO15+BO16</f>
      </c>
      <c r="BP17" s="47">
        <f>BP13+BP14+BP15+BP16</f>
      </c>
      <c r="BQ17" s="47">
        <f>BQ13+BQ14+BQ15+BQ16</f>
      </c>
      <c r="BR17" s="47">
        <f>BR13+BR14+BR15+BR16</f>
      </c>
      <c r="BS17" s="47">
        <f>BS13+BS14+BS15+BS16</f>
      </c>
      <c r="BT17" s="47">
        <f>BT13+BT14+BT15+BT16</f>
      </c>
      <c r="BU17" s="47">
        <f>BU13+BU14+BU15+BU16</f>
      </c>
      <c r="BV17" s="47">
        <f>BV13+BV14+BV15+BV16</f>
      </c>
      <c r="BW17" s="47">
        <f>BW13+BW14+BW15+BW16</f>
      </c>
      <c r="BX17" s="47">
        <f>BX13+BX14+BX15+BX16</f>
      </c>
      <c r="BY17" s="47">
        <f>BY13+BY14+BY15+BY16</f>
      </c>
      <c r="BZ17" s="47">
        <f>BZ13+BZ14+BZ15+BZ16</f>
      </c>
      <c r="CA17" s="47">
        <f>CA13+CA14+CA15+CA16</f>
      </c>
      <c r="CB17" s="47">
        <f>CB13+CB14+CB15+CB16</f>
      </c>
      <c r="CC17" s="47">
        <f>CC13+CC14+CC15+CC16</f>
      </c>
      <c r="CD17" s="47">
        <f>CD13+CD14+CD15+CD16</f>
      </c>
      <c r="CE17" s="47">
        <f>CE13+CE14+CE15+CE16</f>
      </c>
      <c r="CF17" s="47">
        <f>CF13+CF14+CF15+CF16</f>
      </c>
      <c r="CG17" s="47">
        <f>CG13+CG14+CG15+CG16</f>
      </c>
      <c r="CH17" s="47">
        <f>CH13+CH14+CH15+CH16</f>
      </c>
    </row>
    <row r="19" spans="1:2" s="42" customFormat="1" x14ac:dyDescent="0.25">
      <c r="A19" s="42" t="s">
        <v>92</v>
      </c>
      <c r="B19" s="42"/>
    </row>
    <row r="20" spans="1:86" s="44" customFormat="1" x14ac:dyDescent="0.25">
      <c r="A20" s="44" t="s">
        <v>93</v>
      </c>
      <c r="B20" s="45">
        <f>SUM(C20:CH20)</f>
      </c>
      <c r="C20" s="45">
        <f>'Revenue'!F13</f>
      </c>
      <c r="D20" s="45">
        <f>'Revenue'!G13</f>
      </c>
      <c r="E20" s="45">
        <f>'Revenue'!H13</f>
      </c>
      <c r="F20" s="45">
        <f>'Revenue'!I13</f>
      </c>
      <c r="G20" s="45">
        <f>'Revenue'!J13</f>
      </c>
      <c r="H20" s="45">
        <f>'Revenue'!K13</f>
      </c>
      <c r="I20" s="45">
        <f>'Revenue'!L13</f>
      </c>
      <c r="J20" s="45">
        <f>'Revenue'!M13</f>
      </c>
      <c r="K20" s="45">
        <f>'Revenue'!N13</f>
      </c>
      <c r="L20" s="45">
        <f>'Revenue'!O13</f>
      </c>
      <c r="M20" s="45">
        <f>'Revenue'!P13</f>
      </c>
      <c r="N20" s="45">
        <f>'Revenue'!Q13</f>
      </c>
      <c r="O20" s="45">
        <f>'Revenue'!R13</f>
      </c>
      <c r="P20" s="45">
        <f>'Revenue'!S13</f>
      </c>
      <c r="Q20" s="45">
        <f>'Revenue'!T13</f>
      </c>
      <c r="R20" s="45">
        <f>'Revenue'!U13</f>
      </c>
      <c r="S20" s="45">
        <f>'Revenue'!V13</f>
      </c>
      <c r="T20" s="45">
        <f>'Revenue'!W13</f>
      </c>
      <c r="U20" s="45">
        <f>'Revenue'!X13</f>
      </c>
      <c r="V20" s="45">
        <f>'Revenue'!Y13</f>
      </c>
      <c r="W20" s="45">
        <f>'Revenue'!Z13</f>
      </c>
      <c r="X20" s="45">
        <f>'Revenue'!AA13</f>
      </c>
      <c r="Y20" s="45">
        <f>'Revenue'!AB13</f>
      </c>
      <c r="Z20" s="45">
        <f>'Revenue'!AC13</f>
      </c>
      <c r="AA20" s="45">
        <f>'Revenue'!AD13</f>
      </c>
      <c r="AB20" s="45">
        <f>'Revenue'!AE13</f>
      </c>
      <c r="AC20" s="45">
        <f>'Revenue'!AF13</f>
      </c>
      <c r="AD20" s="45">
        <f>'Revenue'!AG13</f>
      </c>
      <c r="AE20" s="45">
        <f>'Revenue'!AH13</f>
      </c>
      <c r="AF20" s="45">
        <f>'Revenue'!AI13</f>
      </c>
      <c r="AG20" s="45">
        <f>'Revenue'!AJ13</f>
      </c>
      <c r="AH20" s="45">
        <f>'Revenue'!AK13</f>
      </c>
      <c r="AI20" s="45">
        <f>'Revenue'!AL13</f>
      </c>
      <c r="AJ20" s="45">
        <f>'Revenue'!AM13</f>
      </c>
      <c r="AK20" s="45">
        <f>'Revenue'!AN13</f>
      </c>
      <c r="AL20" s="45">
        <f>'Revenue'!AO13</f>
      </c>
      <c r="AM20" s="45">
        <f>'Revenue'!AP13</f>
      </c>
      <c r="AN20" s="45">
        <f>'Revenue'!AQ13</f>
      </c>
      <c r="AO20" s="45">
        <f>'Revenue'!AR13</f>
      </c>
      <c r="AP20" s="45">
        <f>'Revenue'!AS13</f>
      </c>
      <c r="AQ20" s="45">
        <f>'Revenue'!AT13</f>
      </c>
      <c r="AR20" s="45">
        <f>'Revenue'!AU13</f>
      </c>
      <c r="AS20" s="45">
        <f>'Revenue'!AV13</f>
      </c>
      <c r="AT20" s="45">
        <f>'Revenue'!AW13</f>
      </c>
      <c r="AU20" s="45">
        <f>'Revenue'!AX13</f>
      </c>
      <c r="AV20" s="45">
        <f>'Revenue'!AY13</f>
      </c>
      <c r="AW20" s="45">
        <f>'Revenue'!AZ13</f>
      </c>
      <c r="AX20" s="45">
        <f>'Revenue'!BA13</f>
      </c>
      <c r="AY20" s="45">
        <f>'Revenue'!BB13</f>
      </c>
      <c r="AZ20" s="45">
        <f>'Revenue'!BC13</f>
      </c>
      <c r="BA20" s="45">
        <f>'Revenue'!BD13</f>
      </c>
      <c r="BB20" s="45">
        <f>'Revenue'!BE13</f>
      </c>
      <c r="BC20" s="45">
        <f>'Revenue'!BF13</f>
      </c>
      <c r="BD20" s="45">
        <f>'Revenue'!BG13</f>
      </c>
      <c r="BE20" s="45">
        <f>'Revenue'!BH13</f>
      </c>
      <c r="BF20" s="45">
        <f>'Revenue'!BI13</f>
      </c>
      <c r="BG20" s="45">
        <f>'Revenue'!BJ13</f>
      </c>
      <c r="BH20" s="45">
        <f>'Revenue'!BK13</f>
      </c>
      <c r="BI20" s="45">
        <f>'Revenue'!BL13</f>
      </c>
      <c r="BJ20" s="45">
        <f>'Revenue'!BM13</f>
      </c>
      <c r="BK20" s="45">
        <f>'Revenue'!BN13</f>
      </c>
      <c r="BL20" s="45">
        <f>'Revenue'!BO13</f>
      </c>
      <c r="BM20" s="45">
        <f>'Revenue'!BP13</f>
      </c>
      <c r="BN20" s="45">
        <f>'Revenue'!BQ13</f>
      </c>
      <c r="BO20" s="45">
        <f>'Revenue'!BR13</f>
      </c>
      <c r="BP20" s="45">
        <f>'Revenue'!BS13</f>
      </c>
      <c r="BQ20" s="45">
        <f>'Revenue'!BT13</f>
      </c>
      <c r="BR20" s="45">
        <f>'Revenue'!BU13</f>
      </c>
      <c r="BS20" s="45">
        <f>'Revenue'!BV13</f>
      </c>
      <c r="BT20" s="45">
        <f>'Revenue'!BW13</f>
      </c>
      <c r="BU20" s="45">
        <f>'Revenue'!BX13</f>
      </c>
      <c r="BV20" s="45">
        <f>'Revenue'!BY13</f>
      </c>
      <c r="BW20" s="45">
        <f>'Revenue'!BZ13</f>
      </c>
      <c r="BX20" s="45">
        <f>'Revenue'!CA13</f>
      </c>
      <c r="BY20" s="45">
        <f>'Revenue'!CB13</f>
      </c>
      <c r="BZ20" s="45">
        <f>'Revenue'!CC13</f>
      </c>
      <c r="CA20" s="45">
        <f>'Revenue'!CD13</f>
      </c>
      <c r="CB20" s="45">
        <f>'Revenue'!CE13</f>
      </c>
      <c r="CC20" s="45">
        <f>'Revenue'!CF13</f>
      </c>
      <c r="CD20" s="45">
        <f>'Revenue'!CG13</f>
      </c>
      <c r="CE20" s="45">
        <f>'Revenue'!CH13</f>
      </c>
      <c r="CF20" s="45">
        <f>'Revenue'!CI13</f>
      </c>
      <c r="CG20" s="45">
        <f>'Revenue'!CJ13</f>
      </c>
      <c r="CH20" s="45">
        <f>'Revenue'!CK13</f>
      </c>
    </row>
    <row r="21" spans="1:86" x14ac:dyDescent="0.25">
      <c r="A21" t="s">
        <v>94</v>
      </c>
      <c r="B21" s="43">
        <f>SUM(C21:CH21)</f>
      </c>
      <c r="C21" s="43">
        <f>'Revenue'!F14</f>
      </c>
      <c r="D21" s="43">
        <f>'Revenue'!G14</f>
      </c>
      <c r="E21" s="43">
        <f>'Revenue'!H14</f>
      </c>
      <c r="F21" s="43">
        <f>'Revenue'!I14</f>
      </c>
      <c r="G21" s="43">
        <f>'Revenue'!J14</f>
      </c>
      <c r="H21" s="43">
        <f>'Revenue'!K14</f>
      </c>
      <c r="I21" s="43">
        <f>'Revenue'!L14</f>
      </c>
      <c r="J21" s="43">
        <f>'Revenue'!M14</f>
      </c>
      <c r="K21" s="43">
        <f>'Revenue'!N14</f>
      </c>
      <c r="L21" s="43">
        <f>'Revenue'!O14</f>
      </c>
      <c r="M21" s="43">
        <f>'Revenue'!P14</f>
      </c>
      <c r="N21" s="43">
        <f>'Revenue'!Q14</f>
      </c>
      <c r="O21" s="43">
        <f>'Revenue'!R14</f>
      </c>
      <c r="P21" s="43">
        <f>'Revenue'!S14</f>
      </c>
      <c r="Q21" s="43">
        <f>'Revenue'!T14</f>
      </c>
      <c r="R21" s="43">
        <f>'Revenue'!U14</f>
      </c>
      <c r="S21" s="43">
        <f>'Revenue'!V14</f>
      </c>
      <c r="T21" s="43">
        <f>'Revenue'!W14</f>
      </c>
      <c r="U21" s="43">
        <f>'Revenue'!X14</f>
      </c>
      <c r="V21" s="43">
        <f>'Revenue'!Y14</f>
      </c>
      <c r="W21" s="43">
        <f>'Revenue'!Z14</f>
      </c>
      <c r="X21" s="43">
        <f>'Revenue'!AA14</f>
      </c>
      <c r="Y21" s="43">
        <f>'Revenue'!AB14</f>
      </c>
      <c r="Z21" s="43">
        <f>'Revenue'!AC14</f>
      </c>
      <c r="AA21" s="43">
        <f>'Revenue'!AD14</f>
      </c>
      <c r="AB21" s="43">
        <f>'Revenue'!AE14</f>
      </c>
      <c r="AC21" s="43">
        <f>'Revenue'!AF14</f>
      </c>
      <c r="AD21" s="43">
        <f>'Revenue'!AG14</f>
      </c>
      <c r="AE21" s="43">
        <f>'Revenue'!AH14</f>
      </c>
      <c r="AF21" s="43">
        <f>'Revenue'!AI14</f>
      </c>
      <c r="AG21" s="43">
        <f>'Revenue'!AJ14</f>
      </c>
      <c r="AH21" s="43">
        <f>'Revenue'!AK14</f>
      </c>
      <c r="AI21" s="43">
        <f>'Revenue'!AL14</f>
      </c>
      <c r="AJ21" s="43">
        <f>'Revenue'!AM14</f>
      </c>
      <c r="AK21" s="43">
        <f>'Revenue'!AN14</f>
      </c>
      <c r="AL21" s="43">
        <f>'Revenue'!AO14</f>
      </c>
      <c r="AM21" s="43">
        <f>'Revenue'!AP14</f>
      </c>
      <c r="AN21" s="43">
        <f>'Revenue'!AQ14</f>
      </c>
      <c r="AO21" s="43">
        <f>'Revenue'!AR14</f>
      </c>
      <c r="AP21" s="43">
        <f>'Revenue'!AS14</f>
      </c>
      <c r="AQ21" s="43">
        <f>'Revenue'!AT14</f>
      </c>
      <c r="AR21" s="43">
        <f>'Revenue'!AU14</f>
      </c>
      <c r="AS21" s="43">
        <f>'Revenue'!AV14</f>
      </c>
      <c r="AT21" s="43">
        <f>'Revenue'!AW14</f>
      </c>
      <c r="AU21" s="43">
        <f>'Revenue'!AX14</f>
      </c>
      <c r="AV21" s="43">
        <f>'Revenue'!AY14</f>
      </c>
      <c r="AW21" s="43">
        <f>'Revenue'!AZ14</f>
      </c>
      <c r="AX21" s="43">
        <f>'Revenue'!BA14</f>
      </c>
      <c r="AY21" s="43">
        <f>'Revenue'!BB14</f>
      </c>
      <c r="AZ21" s="43">
        <f>'Revenue'!BC14</f>
      </c>
      <c r="BA21" s="43">
        <f>'Revenue'!BD14</f>
      </c>
      <c r="BB21" s="43">
        <f>'Revenue'!BE14</f>
      </c>
      <c r="BC21" s="43">
        <f>'Revenue'!BF14</f>
      </c>
      <c r="BD21" s="43">
        <f>'Revenue'!BG14</f>
      </c>
      <c r="BE21" s="43">
        <f>'Revenue'!BH14</f>
      </c>
      <c r="BF21" s="43">
        <f>'Revenue'!BI14</f>
      </c>
      <c r="BG21" s="43">
        <f>'Revenue'!BJ14</f>
      </c>
      <c r="BH21" s="43">
        <f>'Revenue'!BK14</f>
      </c>
      <c r="BI21" s="43">
        <f>'Revenue'!BL14</f>
      </c>
      <c r="BJ21" s="43">
        <f>'Revenue'!BM14</f>
      </c>
      <c r="BK21" s="43">
        <f>'Revenue'!BN14</f>
      </c>
      <c r="BL21" s="43">
        <f>'Revenue'!BO14</f>
      </c>
      <c r="BM21" s="43">
        <f>'Revenue'!BP14</f>
      </c>
      <c r="BN21" s="43">
        <f>'Revenue'!BQ14</f>
      </c>
      <c r="BO21" s="43">
        <f>'Revenue'!BR14</f>
      </c>
      <c r="BP21" s="43">
        <f>'Revenue'!BS14</f>
      </c>
      <c r="BQ21" s="43">
        <f>'Revenue'!BT14</f>
      </c>
      <c r="BR21" s="43">
        <f>'Revenue'!BU14</f>
      </c>
      <c r="BS21" s="43">
        <f>'Revenue'!BV14</f>
      </c>
      <c r="BT21" s="43">
        <f>'Revenue'!BW14</f>
      </c>
      <c r="BU21" s="43">
        <f>'Revenue'!BX14</f>
      </c>
      <c r="BV21" s="43">
        <f>'Revenue'!BY14</f>
      </c>
      <c r="BW21" s="43">
        <f>'Revenue'!BZ14</f>
      </c>
      <c r="BX21" s="43">
        <f>'Revenue'!CA14</f>
      </c>
      <c r="BY21" s="43">
        <f>'Revenue'!CB14</f>
      </c>
      <c r="BZ21" s="43">
        <f>'Revenue'!CC14</f>
      </c>
      <c r="CA21" s="43">
        <f>'Revenue'!CD14</f>
      </c>
      <c r="CB21" s="43">
        <f>'Revenue'!CE14</f>
      </c>
      <c r="CC21" s="43">
        <f>'Revenue'!CF14</f>
      </c>
      <c r="CD21" s="43">
        <f>'Revenue'!CG14</f>
      </c>
      <c r="CE21" s="43">
        <f>'Revenue'!CH14</f>
      </c>
      <c r="CF21" s="43">
        <f>'Revenue'!CI14</f>
      </c>
      <c r="CG21" s="43">
        <f>'Revenue'!CJ14</f>
      </c>
      <c r="CH21" s="43">
        <f>'Revenue'!CK14</f>
      </c>
    </row>
    <row r="22" spans="1:86" s="44" customFormat="1" x14ac:dyDescent="0.25">
      <c r="A22" s="44" t="s">
        <v>95</v>
      </c>
      <c r="B22" s="45">
        <f>SUM(C22:CH22)</f>
      </c>
      <c r="C22" s="45">
        <f>C20+C21</f>
      </c>
      <c r="D22" s="45">
        <f>D20+D21</f>
      </c>
      <c r="E22" s="45">
        <f>E20+E21</f>
      </c>
      <c r="F22" s="45">
        <f>F20+F21</f>
      </c>
      <c r="G22" s="45">
        <f>G20+G21</f>
      </c>
      <c r="H22" s="45">
        <f>H20+H21</f>
      </c>
      <c r="I22" s="45">
        <f>I20+I21</f>
      </c>
      <c r="J22" s="45">
        <f>J20+J21</f>
      </c>
      <c r="K22" s="45">
        <f>K20+K21</f>
      </c>
      <c r="L22" s="45">
        <f>L20+L21</f>
      </c>
      <c r="M22" s="45">
        <f>M20+M21</f>
      </c>
      <c r="N22" s="45">
        <f>N20+N21</f>
      </c>
      <c r="O22" s="45">
        <f>O20+O21</f>
      </c>
      <c r="P22" s="45">
        <f>P20+P21</f>
      </c>
      <c r="Q22" s="45">
        <f>Q20+Q21</f>
      </c>
      <c r="R22" s="45">
        <f>R20+R21</f>
      </c>
      <c r="S22" s="45">
        <f>S20+S21</f>
      </c>
      <c r="T22" s="45">
        <f>T20+T21</f>
      </c>
      <c r="U22" s="45">
        <f>U20+U21</f>
      </c>
      <c r="V22" s="45">
        <f>V20+V21</f>
      </c>
      <c r="W22" s="45">
        <f>W20+W21</f>
      </c>
      <c r="X22" s="45">
        <f>X20+X21</f>
      </c>
      <c r="Y22" s="45">
        <f>Y20+Y21</f>
      </c>
      <c r="Z22" s="45">
        <f>Z20+Z21</f>
      </c>
      <c r="AA22" s="45">
        <f>AA20+AA21</f>
      </c>
      <c r="AB22" s="45">
        <f>AB20+AB21</f>
      </c>
      <c r="AC22" s="45">
        <f>AC20+AC21</f>
      </c>
      <c r="AD22" s="45">
        <f>AD20+AD21</f>
      </c>
      <c r="AE22" s="45">
        <f>AE20+AE21</f>
      </c>
      <c r="AF22" s="45">
        <f>AF20+AF21</f>
      </c>
      <c r="AG22" s="45">
        <f>AG20+AG21</f>
      </c>
      <c r="AH22" s="45">
        <f>AH20+AH21</f>
      </c>
      <c r="AI22" s="45">
        <f>AI20+AI21</f>
      </c>
      <c r="AJ22" s="45">
        <f>AJ20+AJ21</f>
      </c>
      <c r="AK22" s="45">
        <f>AK20+AK21</f>
      </c>
      <c r="AL22" s="45">
        <f>AL20+AL21</f>
      </c>
      <c r="AM22" s="45">
        <f>AM20+AM21</f>
      </c>
      <c r="AN22" s="45">
        <f>AN20+AN21</f>
      </c>
      <c r="AO22" s="45">
        <f>AO20+AO21</f>
      </c>
      <c r="AP22" s="45">
        <f>AP20+AP21</f>
      </c>
      <c r="AQ22" s="45">
        <f>AQ20+AQ21</f>
      </c>
      <c r="AR22" s="45">
        <f>AR20+AR21</f>
      </c>
      <c r="AS22" s="45">
        <f>AS20+AS21</f>
      </c>
      <c r="AT22" s="45">
        <f>AT20+AT21</f>
      </c>
      <c r="AU22" s="45">
        <f>AU20+AU21</f>
      </c>
      <c r="AV22" s="45">
        <f>AV20+AV21</f>
      </c>
      <c r="AW22" s="45">
        <f>AW20+AW21</f>
      </c>
      <c r="AX22" s="45">
        <f>AX20+AX21</f>
      </c>
      <c r="AY22" s="45">
        <f>AY20+AY21</f>
      </c>
      <c r="AZ22" s="45">
        <f>AZ20+AZ21</f>
      </c>
      <c r="BA22" s="45">
        <f>BA20+BA21</f>
      </c>
      <c r="BB22" s="45">
        <f>BB20+BB21</f>
      </c>
      <c r="BC22" s="45">
        <f>BC20+BC21</f>
      </c>
      <c r="BD22" s="45">
        <f>BD20+BD21</f>
      </c>
      <c r="BE22" s="45">
        <f>BE20+BE21</f>
      </c>
      <c r="BF22" s="45">
        <f>BF20+BF21</f>
      </c>
      <c r="BG22" s="45">
        <f>BG20+BG21</f>
      </c>
      <c r="BH22" s="45">
        <f>BH20+BH21</f>
      </c>
      <c r="BI22" s="45">
        <f>BI20+BI21</f>
      </c>
      <c r="BJ22" s="45">
        <f>BJ20+BJ21</f>
      </c>
      <c r="BK22" s="45">
        <f>BK20+BK21</f>
      </c>
      <c r="BL22" s="45">
        <f>BL20+BL21</f>
      </c>
      <c r="BM22" s="45">
        <f>BM20+BM21</f>
      </c>
      <c r="BN22" s="45">
        <f>BN20+BN21</f>
      </c>
      <c r="BO22" s="45">
        <f>BO20+BO21</f>
      </c>
      <c r="BP22" s="45">
        <f>BP20+BP21</f>
      </c>
      <c r="BQ22" s="45">
        <f>BQ20+BQ21</f>
      </c>
      <c r="BR22" s="45">
        <f>BR20+BR21</f>
      </c>
      <c r="BS22" s="45">
        <f>BS20+BS21</f>
      </c>
      <c r="BT22" s="45">
        <f>BT20+BT21</f>
      </c>
      <c r="BU22" s="45">
        <f>BU20+BU21</f>
      </c>
      <c r="BV22" s="45">
        <f>BV20+BV21</f>
      </c>
      <c r="BW22" s="45">
        <f>BW20+BW21</f>
      </c>
      <c r="BX22" s="45">
        <f>BX20+BX21</f>
      </c>
      <c r="BY22" s="45">
        <f>BY20+BY21</f>
      </c>
      <c r="BZ22" s="45">
        <f>BZ20+BZ21</f>
      </c>
      <c r="CA22" s="45">
        <f>CA20+CA21</f>
      </c>
      <c r="CB22" s="45">
        <f>CB20+CB21</f>
      </c>
      <c r="CC22" s="45">
        <f>CC20+CC21</f>
      </c>
      <c r="CD22" s="45">
        <f>CD20+CD21</f>
      </c>
      <c r="CE22" s="45">
        <f>CE20+CE21</f>
      </c>
      <c r="CF22" s="45">
        <f>CF20+CF21</f>
      </c>
      <c r="CG22" s="45">
        <f>CG20+CG21</f>
      </c>
      <c r="CH22" s="45">
        <f>CH20+CH21</f>
      </c>
    </row>
    <row r="23" spans="1:86" s="46" customFormat="1" x14ac:dyDescent="0.25">
      <c r="A23" s="46" t="s">
        <v>96</v>
      </c>
      <c r="B23" s="47">
        <f>SUM(C23:CH23)</f>
      </c>
      <c r="C23" s="47">
        <f>C22</f>
      </c>
      <c r="D23" s="47">
        <f>D22</f>
      </c>
      <c r="E23" s="47">
        <f>E22</f>
      </c>
      <c r="F23" s="47">
        <f>F22</f>
      </c>
      <c r="G23" s="47">
        <f>G22</f>
      </c>
      <c r="H23" s="47">
        <f>H22</f>
      </c>
      <c r="I23" s="47">
        <f>I22</f>
      </c>
      <c r="J23" s="47">
        <f>J22</f>
      </c>
      <c r="K23" s="47">
        <f>K22</f>
      </c>
      <c r="L23" s="47">
        <f>L22</f>
      </c>
      <c r="M23" s="47">
        <f>M22</f>
      </c>
      <c r="N23" s="47">
        <f>N22</f>
      </c>
      <c r="O23" s="47">
        <f>O22</f>
      </c>
      <c r="P23" s="47">
        <f>P22</f>
      </c>
      <c r="Q23" s="47">
        <f>Q22</f>
      </c>
      <c r="R23" s="47">
        <f>R22</f>
      </c>
      <c r="S23" s="47">
        <f>S22</f>
      </c>
      <c r="T23" s="47">
        <f>T22</f>
      </c>
      <c r="U23" s="47">
        <f>U22</f>
      </c>
      <c r="V23" s="47">
        <f>V22</f>
      </c>
      <c r="W23" s="47">
        <f>W22</f>
      </c>
      <c r="X23" s="47">
        <f>X22</f>
      </c>
      <c r="Y23" s="47">
        <f>Y22</f>
      </c>
      <c r="Z23" s="47">
        <f>Z22</f>
      </c>
      <c r="AA23" s="47">
        <f>AA22</f>
      </c>
      <c r="AB23" s="47">
        <f>AB22</f>
      </c>
      <c r="AC23" s="47">
        <f>AC22</f>
      </c>
      <c r="AD23" s="47">
        <f>AD22</f>
      </c>
      <c r="AE23" s="47">
        <f>AE22</f>
      </c>
      <c r="AF23" s="47">
        <f>AF22</f>
      </c>
      <c r="AG23" s="47">
        <f>AG22</f>
      </c>
      <c r="AH23" s="47">
        <f>AH22</f>
      </c>
      <c r="AI23" s="47">
        <f>AI22</f>
      </c>
      <c r="AJ23" s="47">
        <f>AJ22</f>
      </c>
      <c r="AK23" s="47">
        <f>AK22</f>
      </c>
      <c r="AL23" s="47">
        <f>AL22</f>
      </c>
      <c r="AM23" s="47">
        <f>AM22</f>
      </c>
      <c r="AN23" s="47">
        <f>AN22</f>
      </c>
      <c r="AO23" s="47">
        <f>AO22</f>
      </c>
      <c r="AP23" s="47">
        <f>AP22</f>
      </c>
      <c r="AQ23" s="47">
        <f>AQ22</f>
      </c>
      <c r="AR23" s="47">
        <f>AR22</f>
      </c>
      <c r="AS23" s="47">
        <f>AS22</f>
      </c>
      <c r="AT23" s="47">
        <f>AT22</f>
      </c>
      <c r="AU23" s="47">
        <f>AU22</f>
      </c>
      <c r="AV23" s="47">
        <f>AV22</f>
      </c>
      <c r="AW23" s="47">
        <f>AW22</f>
      </c>
      <c r="AX23" s="47">
        <f>AX22</f>
      </c>
      <c r="AY23" s="47">
        <f>AY22</f>
      </c>
      <c r="AZ23" s="47">
        <f>AZ22</f>
      </c>
      <c r="BA23" s="47">
        <f>BA22</f>
      </c>
      <c r="BB23" s="47">
        <f>BB22</f>
      </c>
      <c r="BC23" s="47">
        <f>BC22</f>
      </c>
      <c r="BD23" s="47">
        <f>BD22</f>
      </c>
      <c r="BE23" s="47">
        <f>BE22</f>
      </c>
      <c r="BF23" s="47">
        <f>BF22</f>
      </c>
      <c r="BG23" s="47">
        <f>BG22</f>
      </c>
      <c r="BH23" s="47">
        <f>BH22</f>
      </c>
      <c r="BI23" s="47">
        <f>BI22</f>
      </c>
      <c r="BJ23" s="47">
        <f>BJ22</f>
      </c>
      <c r="BK23" s="47">
        <f>BK22</f>
      </c>
      <c r="BL23" s="47">
        <f>BL22</f>
      </c>
      <c r="BM23" s="47">
        <f>BM22</f>
      </c>
      <c r="BN23" s="47">
        <f>BN22</f>
      </c>
      <c r="BO23" s="47">
        <f>BO22</f>
      </c>
      <c r="BP23" s="47">
        <f>BP22</f>
      </c>
      <c r="BQ23" s="47">
        <f>BQ22</f>
      </c>
      <c r="BR23" s="47">
        <f>BR22</f>
      </c>
      <c r="BS23" s="47">
        <f>BS22</f>
      </c>
      <c r="BT23" s="47">
        <f>BT22</f>
      </c>
      <c r="BU23" s="47">
        <f>BU22</f>
      </c>
      <c r="BV23" s="47">
        <f>BV22</f>
      </c>
      <c r="BW23" s="47">
        <f>BW22</f>
      </c>
      <c r="BX23" s="47">
        <f>BX22</f>
      </c>
      <c r="BY23" s="47">
        <f>BY22</f>
      </c>
      <c r="BZ23" s="47">
        <f>BZ22</f>
      </c>
      <c r="CA23" s="47">
        <f>CA22</f>
      </c>
      <c r="CB23" s="47">
        <f>CB22</f>
      </c>
      <c r="CC23" s="47">
        <f>CC22</f>
      </c>
      <c r="CD23" s="47">
        <f>CD22</f>
      </c>
      <c r="CE23" s="47">
        <f>CE22</f>
      </c>
      <c r="CF23" s="47">
        <f>CF22</f>
      </c>
      <c r="CG23" s="47">
        <f>CG22</f>
      </c>
      <c r="CH23" s="47">
        <f>CH22</f>
      </c>
    </row>
    <row r="25" spans="1:86" s="46" customFormat="1" x14ac:dyDescent="0.25">
      <c r="A25" s="46" t="s">
        <v>97</v>
      </c>
      <c r="B25" s="47">
        <f>SUM(C25:CH25)</f>
      </c>
      <c r="C25" s="47">
        <f>C17+C23</f>
      </c>
      <c r="D25" s="47">
        <f>D17+D23</f>
      </c>
      <c r="E25" s="47">
        <f>E17+E23</f>
      </c>
      <c r="F25" s="47">
        <f>F17+F23</f>
      </c>
      <c r="G25" s="47">
        <f>G17+G23</f>
      </c>
      <c r="H25" s="47">
        <f>H17+H23</f>
      </c>
      <c r="I25" s="47">
        <f>I17+I23</f>
      </c>
      <c r="J25" s="47">
        <f>J17+J23</f>
      </c>
      <c r="K25" s="47">
        <f>K17+K23</f>
      </c>
      <c r="L25" s="47">
        <f>L17+L23</f>
      </c>
      <c r="M25" s="47">
        <f>M17+M23</f>
      </c>
      <c r="N25" s="47">
        <f>N17+N23</f>
      </c>
      <c r="O25" s="47">
        <f>O17+O23</f>
      </c>
      <c r="P25" s="47">
        <f>P17+P23</f>
      </c>
      <c r="Q25" s="47">
        <f>Q17+Q23</f>
      </c>
      <c r="R25" s="47">
        <f>R17+R23</f>
      </c>
      <c r="S25" s="47">
        <f>S17+S23</f>
      </c>
      <c r="T25" s="47">
        <f>T17+T23</f>
      </c>
      <c r="U25" s="47">
        <f>U17+U23</f>
      </c>
      <c r="V25" s="47">
        <f>V17+V23</f>
      </c>
      <c r="W25" s="47">
        <f>W17+W23</f>
      </c>
      <c r="X25" s="47">
        <f>X17+X23</f>
      </c>
      <c r="Y25" s="47">
        <f>Y17+Y23</f>
      </c>
      <c r="Z25" s="47">
        <f>Z17+Z23</f>
      </c>
      <c r="AA25" s="47">
        <f>AA17+AA23</f>
      </c>
      <c r="AB25" s="47">
        <f>AB17+AB23</f>
      </c>
      <c r="AC25" s="47">
        <f>AC17+AC23</f>
      </c>
      <c r="AD25" s="47">
        <f>AD17+AD23</f>
      </c>
      <c r="AE25" s="47">
        <f>AE17+AE23</f>
      </c>
      <c r="AF25" s="47">
        <f>AF17+AF23</f>
      </c>
      <c r="AG25" s="47">
        <f>AG17+AG23</f>
      </c>
      <c r="AH25" s="47">
        <f>AH17+AH23</f>
      </c>
      <c r="AI25" s="47">
        <f>AI17+AI23</f>
      </c>
      <c r="AJ25" s="47">
        <f>AJ17+AJ23</f>
      </c>
      <c r="AK25" s="47">
        <f>AK17+AK23</f>
      </c>
      <c r="AL25" s="47">
        <f>AL17+AL23</f>
      </c>
      <c r="AM25" s="47">
        <f>AM17+AM23</f>
      </c>
      <c r="AN25" s="47">
        <f>AN17+AN23</f>
      </c>
      <c r="AO25" s="47">
        <f>AO17+AO23</f>
      </c>
      <c r="AP25" s="47">
        <f>AP17+AP23</f>
      </c>
      <c r="AQ25" s="47">
        <f>AQ17+AQ23</f>
      </c>
      <c r="AR25" s="47">
        <f>AR17+AR23</f>
      </c>
      <c r="AS25" s="47">
        <f>AS17+AS23</f>
      </c>
      <c r="AT25" s="47">
        <f>AT17+AT23</f>
      </c>
      <c r="AU25" s="47">
        <f>AU17+AU23</f>
      </c>
      <c r="AV25" s="47">
        <f>AV17+AV23</f>
      </c>
      <c r="AW25" s="47">
        <f>AW17+AW23</f>
      </c>
      <c r="AX25" s="47">
        <f>AX17+AX23</f>
      </c>
      <c r="AY25" s="47">
        <f>AY17+AY23</f>
      </c>
      <c r="AZ25" s="47">
        <f>AZ17+AZ23</f>
      </c>
      <c r="BA25" s="47">
        <f>BA17+BA23</f>
      </c>
      <c r="BB25" s="47">
        <f>BB17+BB23</f>
      </c>
      <c r="BC25" s="47">
        <f>BC17+BC23</f>
      </c>
      <c r="BD25" s="47">
        <f>BD17+BD23</f>
      </c>
      <c r="BE25" s="47">
        <f>BE17+BE23</f>
      </c>
      <c r="BF25" s="47">
        <f>BF17+BF23</f>
      </c>
      <c r="BG25" s="47">
        <f>BG17+BG23</f>
      </c>
      <c r="BH25" s="47">
        <f>BH17+BH23</f>
      </c>
      <c r="BI25" s="47">
        <f>BI17+BI23</f>
      </c>
      <c r="BJ25" s="47">
        <f>BJ17+BJ23</f>
      </c>
      <c r="BK25" s="47">
        <f>BK17+BK23</f>
      </c>
      <c r="BL25" s="47">
        <f>BL17+BL23</f>
      </c>
      <c r="BM25" s="47">
        <f>BM17+BM23</f>
      </c>
      <c r="BN25" s="47">
        <f>BN17+BN23</f>
      </c>
      <c r="BO25" s="47">
        <f>BO17+BO23</f>
      </c>
      <c r="BP25" s="47">
        <f>BP17+BP23</f>
      </c>
      <c r="BQ25" s="47">
        <f>BQ17+BQ23</f>
      </c>
      <c r="BR25" s="47">
        <f>BR17+BR23</f>
      </c>
      <c r="BS25" s="47">
        <f>BS17+BS23</f>
      </c>
      <c r="BT25" s="47">
        <f>BT17+BT23</f>
      </c>
      <c r="BU25" s="47">
        <f>BU17+BU23</f>
      </c>
      <c r="BV25" s="47">
        <f>BV17+BV23</f>
      </c>
      <c r="BW25" s="47">
        <f>BW17+BW23</f>
      </c>
      <c r="BX25" s="47">
        <f>BX17+BX23</f>
      </c>
      <c r="BY25" s="47">
        <f>BY17+BY23</f>
      </c>
      <c r="BZ25" s="47">
        <f>BZ17+BZ23</f>
      </c>
      <c r="CA25" s="47">
        <f>CA17+CA23</f>
      </c>
      <c r="CB25" s="47">
        <f>CB17+CB23</f>
      </c>
      <c r="CC25" s="47">
        <f>CC17+CC23</f>
      </c>
      <c r="CD25" s="47">
        <f>CD17+CD23</f>
      </c>
      <c r="CE25" s="47">
        <f>CE17+CE23</f>
      </c>
      <c r="CF25" s="47">
        <f>CF17+CF23</f>
      </c>
      <c r="CG25" s="47">
        <f>CG17+CG23</f>
      </c>
      <c r="CH25" s="47">
        <f>CH17+CH23</f>
      </c>
    </row>
    <row r="27" spans="1:2" s="42" customFormat="1" x14ac:dyDescent="0.25">
      <c r="A27" s="42" t="s">
        <v>98</v>
      </c>
      <c r="B27" s="42"/>
    </row>
    <row r="28" spans="1:86" s="44" customFormat="1" x14ac:dyDescent="0.25">
      <c r="A28" s="44" t="s">
        <v>99</v>
      </c>
      <c r="B28" s="45">
        <f>SUM(C28:CH28)</f>
      </c>
      <c r="C28" s="45">
        <f>'OpEx'!F15</f>
      </c>
      <c r="D28" s="45">
        <f>'OpEx'!G15</f>
      </c>
      <c r="E28" s="45">
        <f>'OpEx'!H15</f>
      </c>
      <c r="F28" s="45">
        <f>'OpEx'!I15</f>
      </c>
      <c r="G28" s="45">
        <f>'OpEx'!J15</f>
      </c>
      <c r="H28" s="45">
        <f>'OpEx'!K15</f>
      </c>
      <c r="I28" s="45">
        <f>'OpEx'!L15</f>
      </c>
      <c r="J28" s="45">
        <f>'OpEx'!M15</f>
      </c>
      <c r="K28" s="45">
        <f>'OpEx'!N15</f>
      </c>
      <c r="L28" s="45">
        <f>'OpEx'!O15</f>
      </c>
      <c r="M28" s="45">
        <f>'OpEx'!P15</f>
      </c>
      <c r="N28" s="45">
        <f>'OpEx'!Q15</f>
      </c>
      <c r="O28" s="45">
        <f>'OpEx'!R15</f>
      </c>
      <c r="P28" s="45">
        <f>'OpEx'!S15</f>
      </c>
      <c r="Q28" s="45">
        <f>'OpEx'!T15</f>
      </c>
      <c r="R28" s="45">
        <f>'OpEx'!U15</f>
      </c>
      <c r="S28" s="45">
        <f>'OpEx'!V15</f>
      </c>
      <c r="T28" s="45">
        <f>'OpEx'!W15</f>
      </c>
      <c r="U28" s="45">
        <f>'OpEx'!X15</f>
      </c>
      <c r="V28" s="45">
        <f>'OpEx'!Y15</f>
      </c>
      <c r="W28" s="45">
        <f>'OpEx'!Z15</f>
      </c>
      <c r="X28" s="45">
        <f>'OpEx'!AA15</f>
      </c>
      <c r="Y28" s="45">
        <f>'OpEx'!AB15</f>
      </c>
      <c r="Z28" s="45">
        <f>'OpEx'!AC15</f>
      </c>
      <c r="AA28" s="45">
        <f>'OpEx'!AD15</f>
      </c>
      <c r="AB28" s="45">
        <f>'OpEx'!AE15</f>
      </c>
      <c r="AC28" s="45">
        <f>'OpEx'!AF15</f>
      </c>
      <c r="AD28" s="45">
        <f>'OpEx'!AG15</f>
      </c>
      <c r="AE28" s="45">
        <f>'OpEx'!AH15</f>
      </c>
      <c r="AF28" s="45">
        <f>'OpEx'!AI15</f>
      </c>
      <c r="AG28" s="45">
        <f>'OpEx'!AJ15</f>
      </c>
      <c r="AH28" s="45">
        <f>'OpEx'!AK15</f>
      </c>
      <c r="AI28" s="45">
        <f>'OpEx'!AL15</f>
      </c>
      <c r="AJ28" s="45">
        <f>'OpEx'!AM15</f>
      </c>
      <c r="AK28" s="45">
        <f>'OpEx'!AN15</f>
      </c>
      <c r="AL28" s="45">
        <f>'OpEx'!AO15</f>
      </c>
      <c r="AM28" s="45">
        <f>'OpEx'!AP15</f>
      </c>
      <c r="AN28" s="45">
        <f>'OpEx'!AQ15</f>
      </c>
      <c r="AO28" s="45">
        <f>'OpEx'!AR15</f>
      </c>
      <c r="AP28" s="45">
        <f>'OpEx'!AS15</f>
      </c>
      <c r="AQ28" s="45">
        <f>'OpEx'!AT15</f>
      </c>
      <c r="AR28" s="45">
        <f>'OpEx'!AU15</f>
      </c>
      <c r="AS28" s="45">
        <f>'OpEx'!AV15</f>
      </c>
      <c r="AT28" s="45">
        <f>'OpEx'!AW15</f>
      </c>
      <c r="AU28" s="45">
        <f>'OpEx'!AX15</f>
      </c>
      <c r="AV28" s="45">
        <f>'OpEx'!AY15</f>
      </c>
      <c r="AW28" s="45">
        <f>'OpEx'!AZ15</f>
      </c>
      <c r="AX28" s="45">
        <f>'OpEx'!BA15</f>
      </c>
      <c r="AY28" s="45">
        <f>'OpEx'!BB15</f>
      </c>
      <c r="AZ28" s="45">
        <f>'OpEx'!BC15</f>
      </c>
      <c r="BA28" s="45">
        <f>'OpEx'!BD15</f>
      </c>
      <c r="BB28" s="45">
        <f>'OpEx'!BE15</f>
      </c>
      <c r="BC28" s="45">
        <f>'OpEx'!BF15</f>
      </c>
      <c r="BD28" s="45">
        <f>'OpEx'!BG15</f>
      </c>
      <c r="BE28" s="45">
        <f>'OpEx'!BH15</f>
      </c>
      <c r="BF28" s="45">
        <f>'OpEx'!BI15</f>
      </c>
      <c r="BG28" s="45">
        <f>'OpEx'!BJ15</f>
      </c>
      <c r="BH28" s="45">
        <f>'OpEx'!BK15</f>
      </c>
      <c r="BI28" s="45">
        <f>'OpEx'!BL15</f>
      </c>
      <c r="BJ28" s="45">
        <f>'OpEx'!BM15</f>
      </c>
      <c r="BK28" s="45">
        <f>'OpEx'!BN15</f>
      </c>
      <c r="BL28" s="45">
        <f>'OpEx'!BO15</f>
      </c>
      <c r="BM28" s="45">
        <f>'OpEx'!BP15</f>
      </c>
      <c r="BN28" s="45">
        <f>'OpEx'!BQ15</f>
      </c>
      <c r="BO28" s="45">
        <f>'OpEx'!BR15</f>
      </c>
      <c r="BP28" s="45">
        <f>'OpEx'!BS15</f>
      </c>
      <c r="BQ28" s="45">
        <f>'OpEx'!BT15</f>
      </c>
      <c r="BR28" s="45">
        <f>'OpEx'!BU15</f>
      </c>
      <c r="BS28" s="45">
        <f>'OpEx'!BV15</f>
      </c>
      <c r="BT28" s="45">
        <f>'OpEx'!BW15</f>
      </c>
      <c r="BU28" s="45">
        <f>'OpEx'!BX15</f>
      </c>
      <c r="BV28" s="45">
        <f>'OpEx'!BY15</f>
      </c>
      <c r="BW28" s="45">
        <f>'OpEx'!BZ15</f>
      </c>
      <c r="BX28" s="45">
        <f>'OpEx'!CA15</f>
      </c>
      <c r="BY28" s="45">
        <f>'OpEx'!CB15</f>
      </c>
      <c r="BZ28" s="45">
        <f>'OpEx'!CC15</f>
      </c>
      <c r="CA28" s="45">
        <f>'OpEx'!CD15</f>
      </c>
      <c r="CB28" s="45">
        <f>'OpEx'!CE15</f>
      </c>
      <c r="CC28" s="45">
        <f>'OpEx'!CF15</f>
      </c>
      <c r="CD28" s="45">
        <f>'OpEx'!CG15</f>
      </c>
      <c r="CE28" s="45">
        <f>'OpEx'!CH15</f>
      </c>
      <c r="CF28" s="45">
        <f>'OpEx'!CI15</f>
      </c>
      <c r="CG28" s="45">
        <f>'OpEx'!CJ15</f>
      </c>
      <c r="CH28" s="45">
        <f>'OpEx'!CK15</f>
      </c>
    </row>
    <row r="29" spans="1:86" s="46" customFormat="1" x14ac:dyDescent="0.25">
      <c r="A29" s="46" t="s">
        <v>100</v>
      </c>
      <c r="B29" s="47">
        <f>SUM(C29:CH29)</f>
      </c>
      <c r="C29" s="47">
        <f>C22+C28</f>
      </c>
      <c r="D29" s="47">
        <f>D22+D28</f>
      </c>
      <c r="E29" s="47">
        <f>E22+E28</f>
      </c>
      <c r="F29" s="47">
        <f>F22+F28</f>
      </c>
      <c r="G29" s="47">
        <f>G22+G28</f>
      </c>
      <c r="H29" s="47">
        <f>H22+H28</f>
      </c>
      <c r="I29" s="47">
        <f>I22+I28</f>
      </c>
      <c r="J29" s="47">
        <f>J22+J28</f>
      </c>
      <c r="K29" s="47">
        <f>K22+K28</f>
      </c>
      <c r="L29" s="47">
        <f>L22+L28</f>
      </c>
      <c r="M29" s="47">
        <f>M22+M28</f>
      </c>
      <c r="N29" s="47">
        <f>N22+N28</f>
      </c>
      <c r="O29" s="47">
        <f>O22+O28</f>
      </c>
      <c r="P29" s="47">
        <f>P22+P28</f>
      </c>
      <c r="Q29" s="47">
        <f>Q22+Q28</f>
      </c>
      <c r="R29" s="47">
        <f>R22+R28</f>
      </c>
      <c r="S29" s="47">
        <f>S22+S28</f>
      </c>
      <c r="T29" s="47">
        <f>T22+T28</f>
      </c>
      <c r="U29" s="47">
        <f>U22+U28</f>
      </c>
      <c r="V29" s="47">
        <f>V22+V28</f>
      </c>
      <c r="W29" s="47">
        <f>W22+W28</f>
      </c>
      <c r="X29" s="47">
        <f>X22+X28</f>
      </c>
      <c r="Y29" s="47">
        <f>Y22+Y28</f>
      </c>
      <c r="Z29" s="47">
        <f>Z22+Z28</f>
      </c>
      <c r="AA29" s="47">
        <f>AA22+AA28</f>
      </c>
      <c r="AB29" s="47">
        <f>AB22+AB28</f>
      </c>
      <c r="AC29" s="47">
        <f>AC22+AC28</f>
      </c>
      <c r="AD29" s="47">
        <f>AD22+AD28</f>
      </c>
      <c r="AE29" s="47">
        <f>AE22+AE28</f>
      </c>
      <c r="AF29" s="47">
        <f>AF22+AF28</f>
      </c>
      <c r="AG29" s="47">
        <f>AG22+AG28</f>
      </c>
      <c r="AH29" s="47">
        <f>AH22+AH28</f>
      </c>
      <c r="AI29" s="47">
        <f>AI22+AI28</f>
      </c>
      <c r="AJ29" s="47">
        <f>AJ22+AJ28</f>
      </c>
      <c r="AK29" s="47">
        <f>AK22+AK28</f>
      </c>
      <c r="AL29" s="47">
        <f>AL22+AL28</f>
      </c>
      <c r="AM29" s="47">
        <f>AM22+AM28</f>
      </c>
      <c r="AN29" s="47">
        <f>AN22+AN28</f>
      </c>
      <c r="AO29" s="47">
        <f>AO22+AO28</f>
      </c>
      <c r="AP29" s="47">
        <f>AP22+AP28</f>
      </c>
      <c r="AQ29" s="47">
        <f>AQ22+AQ28</f>
      </c>
      <c r="AR29" s="47">
        <f>AR22+AR28</f>
      </c>
      <c r="AS29" s="47">
        <f>AS22+AS28</f>
      </c>
      <c r="AT29" s="47">
        <f>AT22+AT28</f>
      </c>
      <c r="AU29" s="47">
        <f>AU22+AU28</f>
      </c>
      <c r="AV29" s="47">
        <f>AV22+AV28</f>
      </c>
      <c r="AW29" s="47">
        <f>AW22+AW28</f>
      </c>
      <c r="AX29" s="47">
        <f>AX22+AX28</f>
      </c>
      <c r="AY29" s="47">
        <f>AY22+AY28</f>
      </c>
      <c r="AZ29" s="47">
        <f>AZ22+AZ28</f>
      </c>
      <c r="BA29" s="47">
        <f>BA22+BA28</f>
      </c>
      <c r="BB29" s="47">
        <f>BB22+BB28</f>
      </c>
      <c r="BC29" s="47">
        <f>BC22+BC28</f>
      </c>
      <c r="BD29" s="47">
        <f>BD22+BD28</f>
      </c>
      <c r="BE29" s="47">
        <f>BE22+BE28</f>
      </c>
      <c r="BF29" s="47">
        <f>BF22+BF28</f>
      </c>
      <c r="BG29" s="47">
        <f>BG22+BG28</f>
      </c>
      <c r="BH29" s="47">
        <f>BH22+BH28</f>
      </c>
      <c r="BI29" s="47">
        <f>BI22+BI28</f>
      </c>
      <c r="BJ29" s="47">
        <f>BJ22+BJ28</f>
      </c>
      <c r="BK29" s="47">
        <f>BK22+BK28</f>
      </c>
      <c r="BL29" s="47">
        <f>BL22+BL28</f>
      </c>
      <c r="BM29" s="47">
        <f>BM22+BM28</f>
      </c>
      <c r="BN29" s="47">
        <f>BN22+BN28</f>
      </c>
      <c r="BO29" s="47">
        <f>BO22+BO28</f>
      </c>
      <c r="BP29" s="47">
        <f>BP22+BP28</f>
      </c>
      <c r="BQ29" s="47">
        <f>BQ22+BQ28</f>
      </c>
      <c r="BR29" s="47">
        <f>BR22+BR28</f>
      </c>
      <c r="BS29" s="47">
        <f>BS22+BS28</f>
      </c>
      <c r="BT29" s="47">
        <f>BT22+BT28</f>
      </c>
      <c r="BU29" s="47">
        <f>BU22+BU28</f>
      </c>
      <c r="BV29" s="47">
        <f>BV22+BV28</f>
      </c>
      <c r="BW29" s="47">
        <f>BW22+BW28</f>
      </c>
      <c r="BX29" s="47">
        <f>BX22+BX28</f>
      </c>
      <c r="BY29" s="47">
        <f>BY22+BY28</f>
      </c>
      <c r="BZ29" s="47">
        <f>BZ22+BZ28</f>
      </c>
      <c r="CA29" s="47">
        <f>CA22+CA28</f>
      </c>
      <c r="CB29" s="47">
        <f>CB22+CB28</f>
      </c>
      <c r="CC29" s="47">
        <f>CC22+CC28</f>
      </c>
      <c r="CD29" s="47">
        <f>CD22+CD28</f>
      </c>
      <c r="CE29" s="47">
        <f>CE22+CE28</f>
      </c>
      <c r="CF29" s="47">
        <f>CF22+CF28</f>
      </c>
      <c r="CG29" s="47">
        <f>CG22+CG28</f>
      </c>
      <c r="CH29" s="47">
        <f>CH22+CH28</f>
      </c>
    </row>
    <row r="30" spans="1:86" s="44" customFormat="1" x14ac:dyDescent="0.25">
      <c r="A30" s="44" t="s">
        <v>101</v>
      </c>
      <c r="B30" s="48">
        <f>AVERAGE(C30:CH30)</f>
      </c>
      <c r="C30" s="48">
        <f>IF(C22&lt;&gt;0, C29/C22, 0)</f>
      </c>
      <c r="D30" s="48">
        <f>IF(D22&lt;&gt;0, D29/D22, 0)</f>
      </c>
      <c r="E30" s="48">
        <f>IF(E22&lt;&gt;0, E29/E22, 0)</f>
      </c>
      <c r="F30" s="48">
        <f>IF(F22&lt;&gt;0, F29/F22, 0)</f>
      </c>
      <c r="G30" s="48">
        <f>IF(G22&lt;&gt;0, G29/G22, 0)</f>
      </c>
      <c r="H30" s="48">
        <f>IF(H22&lt;&gt;0, H29/H22, 0)</f>
      </c>
      <c r="I30" s="48">
        <f>IF(I22&lt;&gt;0, I29/I22, 0)</f>
      </c>
      <c r="J30" s="48">
        <f>IF(J22&lt;&gt;0, J29/J22, 0)</f>
      </c>
      <c r="K30" s="48">
        <f>IF(K22&lt;&gt;0, K29/K22, 0)</f>
      </c>
      <c r="L30" s="48">
        <f>IF(L22&lt;&gt;0, L29/L22, 0)</f>
      </c>
      <c r="M30" s="48">
        <f>IF(M22&lt;&gt;0, M29/M22, 0)</f>
      </c>
      <c r="N30" s="48">
        <f>IF(N22&lt;&gt;0, N29/N22, 0)</f>
      </c>
      <c r="O30" s="48">
        <f>IF(O22&lt;&gt;0, O29/O22, 0)</f>
      </c>
      <c r="P30" s="48">
        <f>IF(P22&lt;&gt;0, P29/P22, 0)</f>
      </c>
      <c r="Q30" s="48">
        <f>IF(Q22&lt;&gt;0, Q29/Q22, 0)</f>
      </c>
      <c r="R30" s="48">
        <f>IF(R22&lt;&gt;0, R29/R22, 0)</f>
      </c>
      <c r="S30" s="48">
        <f>IF(S22&lt;&gt;0, S29/S22, 0)</f>
      </c>
      <c r="T30" s="48">
        <f>IF(T22&lt;&gt;0, T29/T22, 0)</f>
      </c>
      <c r="U30" s="48">
        <f>IF(U22&lt;&gt;0, U29/U22, 0)</f>
      </c>
      <c r="V30" s="48">
        <f>IF(V22&lt;&gt;0, V29/V22, 0)</f>
      </c>
      <c r="W30" s="48">
        <f>IF(W22&lt;&gt;0, W29/W22, 0)</f>
      </c>
      <c r="X30" s="48">
        <f>IF(X22&lt;&gt;0, X29/X22, 0)</f>
      </c>
      <c r="Y30" s="48">
        <f>IF(Y22&lt;&gt;0, Y29/Y22, 0)</f>
      </c>
      <c r="Z30" s="48">
        <f>IF(Z22&lt;&gt;0, Z29/Z22, 0)</f>
      </c>
      <c r="AA30" s="48">
        <f>IF(AA22&lt;&gt;0, AA29/AA22, 0)</f>
      </c>
      <c r="AB30" s="48">
        <f>IF(AB22&lt;&gt;0, AB29/AB22, 0)</f>
      </c>
      <c r="AC30" s="48">
        <f>IF(AC22&lt;&gt;0, AC29/AC22, 0)</f>
      </c>
      <c r="AD30" s="48">
        <f>IF(AD22&lt;&gt;0, AD29/AD22, 0)</f>
      </c>
      <c r="AE30" s="48">
        <f>IF(AE22&lt;&gt;0, AE29/AE22, 0)</f>
      </c>
      <c r="AF30" s="48">
        <f>IF(AF22&lt;&gt;0, AF29/AF22, 0)</f>
      </c>
      <c r="AG30" s="48">
        <f>IF(AG22&lt;&gt;0, AG29/AG22, 0)</f>
      </c>
      <c r="AH30" s="48">
        <f>IF(AH22&lt;&gt;0, AH29/AH22, 0)</f>
      </c>
      <c r="AI30" s="48">
        <f>IF(AI22&lt;&gt;0, AI29/AI22, 0)</f>
      </c>
      <c r="AJ30" s="48">
        <f>IF(AJ22&lt;&gt;0, AJ29/AJ22, 0)</f>
      </c>
      <c r="AK30" s="48">
        <f>IF(AK22&lt;&gt;0, AK29/AK22, 0)</f>
      </c>
      <c r="AL30" s="48">
        <f>IF(AL22&lt;&gt;0, AL29/AL22, 0)</f>
      </c>
      <c r="AM30" s="48">
        <f>IF(AM22&lt;&gt;0, AM29/AM22, 0)</f>
      </c>
      <c r="AN30" s="48">
        <f>IF(AN22&lt;&gt;0, AN29/AN22, 0)</f>
      </c>
      <c r="AO30" s="48">
        <f>IF(AO22&lt;&gt;0, AO29/AO22, 0)</f>
      </c>
      <c r="AP30" s="48">
        <f>IF(AP22&lt;&gt;0, AP29/AP22, 0)</f>
      </c>
      <c r="AQ30" s="48">
        <f>IF(AQ22&lt;&gt;0, AQ29/AQ22, 0)</f>
      </c>
      <c r="AR30" s="48">
        <f>IF(AR22&lt;&gt;0, AR29/AR22, 0)</f>
      </c>
      <c r="AS30" s="48">
        <f>IF(AS22&lt;&gt;0, AS29/AS22, 0)</f>
      </c>
      <c r="AT30" s="48">
        <f>IF(AT22&lt;&gt;0, AT29/AT22, 0)</f>
      </c>
      <c r="AU30" s="48">
        <f>IF(AU22&lt;&gt;0, AU29/AU22, 0)</f>
      </c>
      <c r="AV30" s="48">
        <f>IF(AV22&lt;&gt;0, AV29/AV22, 0)</f>
      </c>
      <c r="AW30" s="48">
        <f>IF(AW22&lt;&gt;0, AW29/AW22, 0)</f>
      </c>
      <c r="AX30" s="48">
        <f>IF(AX22&lt;&gt;0, AX29/AX22, 0)</f>
      </c>
      <c r="AY30" s="48">
        <f>IF(AY22&lt;&gt;0, AY29/AY22, 0)</f>
      </c>
      <c r="AZ30" s="48">
        <f>IF(AZ22&lt;&gt;0, AZ29/AZ22, 0)</f>
      </c>
      <c r="BA30" s="48">
        <f>IF(BA22&lt;&gt;0, BA29/BA22, 0)</f>
      </c>
      <c r="BB30" s="48">
        <f>IF(BB22&lt;&gt;0, BB29/BB22, 0)</f>
      </c>
      <c r="BC30" s="48">
        <f>IF(BC22&lt;&gt;0, BC29/BC22, 0)</f>
      </c>
      <c r="BD30" s="48">
        <f>IF(BD22&lt;&gt;0, BD29/BD22, 0)</f>
      </c>
      <c r="BE30" s="48">
        <f>IF(BE22&lt;&gt;0, BE29/BE22, 0)</f>
      </c>
      <c r="BF30" s="48">
        <f>IF(BF22&lt;&gt;0, BF29/BF22, 0)</f>
      </c>
      <c r="BG30" s="48">
        <f>IF(BG22&lt;&gt;0, BG29/BG22, 0)</f>
      </c>
      <c r="BH30" s="48">
        <f>IF(BH22&lt;&gt;0, BH29/BH22, 0)</f>
      </c>
      <c r="BI30" s="48">
        <f>IF(BI22&lt;&gt;0, BI29/BI22, 0)</f>
      </c>
      <c r="BJ30" s="48">
        <f>IF(BJ22&lt;&gt;0, BJ29/BJ22, 0)</f>
      </c>
      <c r="BK30" s="48">
        <f>IF(BK22&lt;&gt;0, BK29/BK22, 0)</f>
      </c>
      <c r="BL30" s="48">
        <f>IF(BL22&lt;&gt;0, BL29/BL22, 0)</f>
      </c>
      <c r="BM30" s="48">
        <f>IF(BM22&lt;&gt;0, BM29/BM22, 0)</f>
      </c>
      <c r="BN30" s="48">
        <f>IF(BN22&lt;&gt;0, BN29/BN22, 0)</f>
      </c>
      <c r="BO30" s="48">
        <f>IF(BO22&lt;&gt;0, BO29/BO22, 0)</f>
      </c>
      <c r="BP30" s="48">
        <f>IF(BP22&lt;&gt;0, BP29/BP22, 0)</f>
      </c>
      <c r="BQ30" s="48">
        <f>IF(BQ22&lt;&gt;0, BQ29/BQ22, 0)</f>
      </c>
      <c r="BR30" s="48">
        <f>IF(BR22&lt;&gt;0, BR29/BR22, 0)</f>
      </c>
      <c r="BS30" s="48">
        <f>IF(BS22&lt;&gt;0, BS29/BS22, 0)</f>
      </c>
      <c r="BT30" s="48">
        <f>IF(BT22&lt;&gt;0, BT29/BT22, 0)</f>
      </c>
      <c r="BU30" s="48">
        <f>IF(BU22&lt;&gt;0, BU29/BU22, 0)</f>
      </c>
      <c r="BV30" s="48">
        <f>IF(BV22&lt;&gt;0, BV29/BV22, 0)</f>
      </c>
      <c r="BW30" s="48">
        <f>IF(BW22&lt;&gt;0, BW29/BW22, 0)</f>
      </c>
      <c r="BX30" s="48">
        <f>IF(BX22&lt;&gt;0, BX29/BX22, 0)</f>
      </c>
      <c r="BY30" s="48">
        <f>IF(BY22&lt;&gt;0, BY29/BY22, 0)</f>
      </c>
      <c r="BZ30" s="48">
        <f>IF(BZ22&lt;&gt;0, BZ29/BZ22, 0)</f>
      </c>
      <c r="CA30" s="48">
        <f>IF(CA22&lt;&gt;0, CA29/CA22, 0)</f>
      </c>
      <c r="CB30" s="48">
        <f>IF(CB22&lt;&gt;0, CB29/CB22, 0)</f>
      </c>
      <c r="CC30" s="48">
        <f>IF(CC22&lt;&gt;0, CC29/CC22, 0)</f>
      </c>
      <c r="CD30" s="48">
        <f>IF(CD22&lt;&gt;0, CD29/CD22, 0)</f>
      </c>
      <c r="CE30" s="48">
        <f>IF(CE22&lt;&gt;0, CE29/CE22, 0)</f>
      </c>
      <c r="CF30" s="48">
        <f>IF(CF22&lt;&gt;0, CF29/CF22, 0)</f>
      </c>
      <c r="CG30" s="48">
        <f>IF(CG22&lt;&gt;0, CG29/CG22, 0)</f>
      </c>
      <c r="CH30" s="48">
        <f>IF(CH22&lt;&gt;0, CH29/CH22, 0)</f>
      </c>
    </row>
    <row r="32" spans="1:2" s="42" customFormat="1" x14ac:dyDescent="0.25">
      <c r="A32" s="42" t="s">
        <v>240</v>
      </c>
      <c r="B32" s="42"/>
    </row>
    <row r="33" spans="1:86" x14ac:dyDescent="0.25">
      <c r="A33" t="s">
        <v>241</v>
      </c>
      <c r="B33" s="43">
        <f>SUM(C33:CH33)</f>
      </c>
      <c r="C33" s="43">
        <v>6065812.5</v>
      </c>
      <c r="D33" s="43">
        <v>14062.5</v>
      </c>
      <c r="E33" s="43">
        <v>14062.5</v>
      </c>
      <c r="F33" s="43">
        <v>47062.5</v>
      </c>
      <c r="G33" s="43">
        <v>47062.5</v>
      </c>
      <c r="H33" s="43">
        <v>47062.5</v>
      </c>
      <c r="I33" s="43">
        <v>47062.5</v>
      </c>
      <c r="J33" s="43">
        <v>77687.5</v>
      </c>
      <c r="K33" s="43">
        <v>77687.5</v>
      </c>
      <c r="L33" s="43">
        <v>77687.5</v>
      </c>
      <c r="M33" s="43">
        <v>77687.5</v>
      </c>
      <c r="N33" s="43">
        <v>45414.8828125</v>
      </c>
      <c r="O33" s="43">
        <v>0</v>
      </c>
      <c r="P33" s="43">
        <v>0</v>
      </c>
      <c r="Q33" s="43">
        <v>0</v>
      </c>
      <c r="R33" s="43">
        <v>0</v>
      </c>
      <c r="S33" s="43">
        <v>0</v>
      </c>
      <c r="T33" s="43">
        <v>0</v>
      </c>
      <c r="U33" s="43">
        <v>0</v>
      </c>
      <c r="V33" s="43">
        <v>0</v>
      </c>
      <c r="W33" s="43">
        <v>0</v>
      </c>
      <c r="X33" s="43">
        <v>0</v>
      </c>
      <c r="Y33" s="43">
        <v>0</v>
      </c>
      <c r="Z33" s="43">
        <v>7336688.171428572</v>
      </c>
      <c r="AA33" s="43">
        <v>0</v>
      </c>
      <c r="AB33" s="43">
        <v>0</v>
      </c>
      <c r="AC33" s="43">
        <v>0</v>
      </c>
      <c r="AD33" s="43">
        <v>0</v>
      </c>
      <c r="AE33" s="43">
        <v>0</v>
      </c>
      <c r="AF33" s="43">
        <v>0</v>
      </c>
      <c r="AG33" s="43">
        <v>0</v>
      </c>
      <c r="AH33" s="43">
        <v>0</v>
      </c>
      <c r="AI33" s="43">
        <v>0</v>
      </c>
      <c r="AJ33" s="43">
        <v>0</v>
      </c>
      <c r="AK33" s="43">
        <v>0</v>
      </c>
      <c r="AL33" s="43">
        <v>0</v>
      </c>
      <c r="AM33" s="43">
        <v>0</v>
      </c>
      <c r="AN33" s="43">
        <v>0</v>
      </c>
      <c r="AO33" s="43">
        <v>0</v>
      </c>
      <c r="AP33" s="43">
        <v>0</v>
      </c>
      <c r="AQ33" s="43">
        <v>0</v>
      </c>
      <c r="AR33" s="43">
        <v>0</v>
      </c>
      <c r="AS33" s="43">
        <v>0</v>
      </c>
      <c r="AT33" s="43">
        <v>0</v>
      </c>
      <c r="AU33" s="43">
        <v>0</v>
      </c>
      <c r="AV33" s="43">
        <v>0</v>
      </c>
      <c r="AW33" s="43">
        <v>0</v>
      </c>
      <c r="AX33" s="43">
        <v>0</v>
      </c>
      <c r="AY33" s="43">
        <v>0</v>
      </c>
      <c r="AZ33" s="43">
        <v>0</v>
      </c>
      <c r="BA33" s="43">
        <v>0</v>
      </c>
      <c r="BB33" s="43">
        <v>0</v>
      </c>
      <c r="BC33" s="43">
        <v>0</v>
      </c>
      <c r="BD33" s="43">
        <v>0</v>
      </c>
      <c r="BE33" s="43">
        <v>0</v>
      </c>
      <c r="BF33" s="43">
        <v>0</v>
      </c>
      <c r="BG33" s="43">
        <v>0</v>
      </c>
      <c r="BH33" s="43">
        <v>0</v>
      </c>
      <c r="BI33" s="43">
        <v>0</v>
      </c>
      <c r="BJ33" s="43">
        <v>0</v>
      </c>
      <c r="BK33" s="43">
        <v>0</v>
      </c>
      <c r="BL33" s="43">
        <v>0</v>
      </c>
      <c r="BM33" s="43">
        <v>0</v>
      </c>
      <c r="BN33" s="43">
        <v>0</v>
      </c>
      <c r="BO33" s="43">
        <v>0</v>
      </c>
      <c r="BP33" s="43">
        <v>0</v>
      </c>
      <c r="BQ33" s="43">
        <v>0</v>
      </c>
      <c r="BR33" s="43">
        <v>0</v>
      </c>
      <c r="BS33" s="43">
        <v>0</v>
      </c>
      <c r="BT33" s="43">
        <v>0</v>
      </c>
      <c r="BU33" s="43">
        <v>0</v>
      </c>
      <c r="BV33" s="43">
        <v>0</v>
      </c>
      <c r="BW33" s="43">
        <v>0</v>
      </c>
      <c r="BX33" s="43">
        <v>0</v>
      </c>
      <c r="BY33" s="43">
        <v>0</v>
      </c>
      <c r="BZ33" s="43">
        <v>0</v>
      </c>
      <c r="CA33" s="43">
        <v>0</v>
      </c>
      <c r="CB33" s="43">
        <v>0</v>
      </c>
      <c r="CC33" s="43">
        <v>0</v>
      </c>
      <c r="CD33" s="43">
        <v>0</v>
      </c>
      <c r="CE33" s="43">
        <v>0</v>
      </c>
      <c r="CF33" s="43">
        <v>0</v>
      </c>
      <c r="CG33" s="43">
        <v>0</v>
      </c>
      <c r="CH33" s="43">
        <v>0</v>
      </c>
    </row>
    <row r="34" spans="1:86" s="44" customFormat="1" x14ac:dyDescent="0.25">
      <c r="A34" s="44" t="s">
        <v>242</v>
      </c>
      <c r="B34" s="45">
        <f>SUM(C34:CH34)</f>
      </c>
      <c r="C34" s="45">
        <f>'Amortization'!C6</f>
      </c>
      <c r="D34" s="45">
        <f>'Amortization'!D6</f>
      </c>
      <c r="E34" s="45">
        <f>'Amortization'!E6</f>
      </c>
      <c r="F34" s="45">
        <f>'Amortization'!F6</f>
      </c>
      <c r="G34" s="45">
        <f>'Amortization'!G6</f>
      </c>
      <c r="H34" s="45">
        <f>'Amortization'!H6</f>
      </c>
      <c r="I34" s="45">
        <f>'Amortization'!I6</f>
      </c>
      <c r="J34" s="45">
        <f>'Amortization'!J6</f>
      </c>
      <c r="K34" s="45">
        <f>'Amortization'!K6</f>
      </c>
      <c r="L34" s="45">
        <f>'Amortization'!L6</f>
      </c>
      <c r="M34" s="45">
        <f>'Amortization'!M6</f>
      </c>
      <c r="N34" s="45">
        <f>'Amortization'!N6</f>
      </c>
      <c r="O34" s="45">
        <f>'Amortization'!O6</f>
      </c>
      <c r="P34" s="45">
        <f>'Amortization'!P6</f>
      </c>
      <c r="Q34" s="45">
        <f>'Amortization'!Q6</f>
      </c>
      <c r="R34" s="45">
        <f>'Amortization'!R6</f>
      </c>
      <c r="S34" s="45">
        <f>'Amortization'!S6</f>
      </c>
      <c r="T34" s="45">
        <f>'Amortization'!T6</f>
      </c>
      <c r="U34" s="45">
        <f>'Amortization'!U6</f>
      </c>
      <c r="V34" s="45">
        <f>'Amortization'!V6</f>
      </c>
      <c r="W34" s="45">
        <f>'Amortization'!W6</f>
      </c>
      <c r="X34" s="45">
        <f>'Amortization'!X6</f>
      </c>
      <c r="Y34" s="45">
        <f>'Amortization'!Y6</f>
      </c>
      <c r="Z34" s="45">
        <f>'Amortization'!Z6</f>
      </c>
      <c r="AA34" s="45">
        <f>'Amortization'!AA6</f>
      </c>
      <c r="AB34" s="45">
        <f>'Amortization'!AB6</f>
      </c>
      <c r="AC34" s="45">
        <f>'Amortization'!AC6</f>
      </c>
      <c r="AD34" s="45">
        <f>'Amortization'!AD6</f>
      </c>
      <c r="AE34" s="45">
        <f>'Amortization'!AE6</f>
      </c>
      <c r="AF34" s="45">
        <f>'Amortization'!AF6</f>
      </c>
      <c r="AG34" s="45">
        <f>'Amortization'!AG6</f>
      </c>
      <c r="AH34" s="45">
        <f>'Amortization'!AH6</f>
      </c>
      <c r="AI34" s="45">
        <f>'Amortization'!AI6</f>
      </c>
      <c r="AJ34" s="45">
        <f>'Amortization'!AJ6</f>
      </c>
      <c r="AK34" s="45">
        <f>'Amortization'!AK6</f>
      </c>
      <c r="AL34" s="45">
        <f>'Amortization'!AL6</f>
      </c>
      <c r="AM34" s="45">
        <f>'Amortization'!AM6</f>
      </c>
      <c r="AN34" s="45">
        <f>'Amortization'!AN6</f>
      </c>
      <c r="AO34" s="45">
        <f>'Amortization'!AO6</f>
      </c>
      <c r="AP34" s="45">
        <f>'Amortization'!AP6</f>
      </c>
      <c r="AQ34" s="45">
        <f>'Amortization'!AQ6</f>
      </c>
      <c r="AR34" s="45">
        <f>'Amortization'!AR6</f>
      </c>
      <c r="AS34" s="45">
        <f>'Amortization'!AS6</f>
      </c>
      <c r="AT34" s="45">
        <f>'Amortization'!AT6</f>
      </c>
      <c r="AU34" s="45">
        <f>'Amortization'!AU6</f>
      </c>
      <c r="AV34" s="45">
        <f>'Amortization'!AV6</f>
      </c>
      <c r="AW34" s="45">
        <f>'Amortization'!AW6</f>
      </c>
      <c r="AX34" s="45">
        <f>'Amortization'!AX6</f>
      </c>
      <c r="AY34" s="45">
        <f>'Amortization'!AY6</f>
      </c>
      <c r="AZ34" s="45">
        <f>'Amortization'!AZ6</f>
      </c>
      <c r="BA34" s="45">
        <f>'Amortization'!BA6</f>
      </c>
      <c r="BB34" s="45">
        <f>'Amortization'!BB6</f>
      </c>
      <c r="BC34" s="45">
        <f>'Amortization'!BC6</f>
      </c>
      <c r="BD34" s="45">
        <f>'Amortization'!BD6</f>
      </c>
      <c r="BE34" s="45">
        <f>'Amortization'!BE6</f>
      </c>
      <c r="BF34" s="45">
        <f>'Amortization'!BF6</f>
      </c>
      <c r="BG34" s="45">
        <f>'Amortization'!BG6</f>
      </c>
      <c r="BH34" s="45">
        <f>'Amortization'!BH6</f>
      </c>
      <c r="BI34" s="45">
        <f>'Amortization'!BI6</f>
      </c>
      <c r="BJ34" s="45">
        <f>'Amortization'!BJ6</f>
      </c>
      <c r="BK34" s="45">
        <f>'Amortization'!BK6</f>
      </c>
      <c r="BL34" s="45">
        <f>'Amortization'!BL6</f>
      </c>
      <c r="BM34" s="45">
        <f>'Amortization'!BM6</f>
      </c>
      <c r="BN34" s="45">
        <f>'Amortization'!BN6</f>
      </c>
      <c r="BO34" s="45">
        <f>'Amortization'!BO6</f>
      </c>
      <c r="BP34" s="45">
        <f>'Amortization'!BP6</f>
      </c>
      <c r="BQ34" s="45">
        <f>'Amortization'!BQ6</f>
      </c>
      <c r="BR34" s="45">
        <f>'Amortization'!BR6</f>
      </c>
      <c r="BS34" s="45">
        <f>'Amortization'!BS6</f>
      </c>
      <c r="BT34" s="45">
        <f>'Amortization'!BT6</f>
      </c>
      <c r="BU34" s="45">
        <f>'Amortization'!BU6</f>
      </c>
      <c r="BV34" s="45">
        <f>'Amortization'!BV6</f>
      </c>
      <c r="BW34" s="45">
        <f>'Amortization'!BW6</f>
      </c>
      <c r="BX34" s="45">
        <f>'Amortization'!BX6</f>
      </c>
      <c r="BY34" s="45">
        <f>'Amortization'!BY6</f>
      </c>
      <c r="BZ34" s="45">
        <f>'Amortization'!BZ6</f>
      </c>
      <c r="CA34" s="45">
        <f>'Amortization'!CA6</f>
      </c>
      <c r="CB34" s="45">
        <f>'Amortization'!CB6</f>
      </c>
      <c r="CC34" s="45">
        <f>'Amortization'!CC6</f>
      </c>
      <c r="CD34" s="45">
        <f>'Amortization'!CD6</f>
      </c>
      <c r="CE34" s="45">
        <f>'Amortization'!CE6</f>
      </c>
      <c r="CF34" s="45">
        <f>'Amortization'!CF6</f>
      </c>
      <c r="CG34" s="45">
        <f>'Amortization'!CG6</f>
      </c>
      <c r="CH34" s="45">
        <f>'Amortization'!CH6</f>
      </c>
    </row>
    <row r="35" spans="1:86" x14ac:dyDescent="0.25">
      <c r="A35" t="s">
        <v>243</v>
      </c>
      <c r="B35" s="43">
        <f>SUM(C35:CH35)</f>
      </c>
      <c r="C35" s="43">
        <v>2018187.5</v>
      </c>
      <c r="D35" s="43">
        <v>937.5</v>
      </c>
      <c r="E35" s="43">
        <v>937.5</v>
      </c>
      <c r="F35" s="43">
        <v>3137.5</v>
      </c>
      <c r="G35" s="43">
        <v>3137.5</v>
      </c>
      <c r="H35" s="43">
        <v>3137.5</v>
      </c>
      <c r="I35" s="43">
        <v>3137.5</v>
      </c>
      <c r="J35" s="43">
        <v>5179.166666666668</v>
      </c>
      <c r="K35" s="43">
        <v>5179.166666666668</v>
      </c>
      <c r="L35" s="43">
        <v>5179.166666666668</v>
      </c>
      <c r="M35" s="43">
        <v>5179.166666666668</v>
      </c>
      <c r="N35" s="43">
        <v>37451.78385416667</v>
      </c>
      <c r="O35" s="43">
        <v>67866.66666666667</v>
      </c>
      <c r="P35" s="43">
        <v>67866.66666666667</v>
      </c>
      <c r="Q35" s="43">
        <v>67866.66666666667</v>
      </c>
      <c r="R35" s="43">
        <v>67866.66666666667</v>
      </c>
      <c r="S35" s="43">
        <v>67866.66666666667</v>
      </c>
      <c r="T35" s="43">
        <v>67866.66666666667</v>
      </c>
      <c r="U35" s="43">
        <v>32666.666666666668</v>
      </c>
      <c r="V35" s="43">
        <v>0</v>
      </c>
      <c r="W35" s="43">
        <v>0</v>
      </c>
      <c r="X35" s="43">
        <v>0</v>
      </c>
      <c r="Y35" s="43">
        <v>0</v>
      </c>
      <c r="Z35" s="43">
        <v>0</v>
      </c>
      <c r="AA35" s="43">
        <v>0</v>
      </c>
      <c r="AB35" s="43">
        <v>0</v>
      </c>
      <c r="AC35" s="43">
        <v>0</v>
      </c>
      <c r="AD35" s="43">
        <v>0</v>
      </c>
      <c r="AE35" s="43">
        <v>0</v>
      </c>
      <c r="AF35" s="43">
        <v>0</v>
      </c>
      <c r="AG35" s="43">
        <v>0</v>
      </c>
      <c r="AH35" s="43">
        <v>0</v>
      </c>
      <c r="AI35" s="43">
        <v>0</v>
      </c>
      <c r="AJ35" s="43">
        <v>0</v>
      </c>
      <c r="AK35" s="43">
        <v>0</v>
      </c>
      <c r="AL35" s="43">
        <v>0</v>
      </c>
      <c r="AM35" s="43">
        <v>0</v>
      </c>
      <c r="AN35" s="43">
        <v>0</v>
      </c>
      <c r="AO35" s="43">
        <v>0</v>
      </c>
      <c r="AP35" s="43">
        <v>0</v>
      </c>
      <c r="AQ35" s="43">
        <v>0</v>
      </c>
      <c r="AR35" s="43">
        <v>0</v>
      </c>
      <c r="AS35" s="43">
        <v>0</v>
      </c>
      <c r="AT35" s="43">
        <v>0</v>
      </c>
      <c r="AU35" s="43">
        <v>0</v>
      </c>
      <c r="AV35" s="43">
        <v>0</v>
      </c>
      <c r="AW35" s="43">
        <v>0</v>
      </c>
      <c r="AX35" s="43">
        <v>0</v>
      </c>
      <c r="AY35" s="43">
        <v>0</v>
      </c>
      <c r="AZ35" s="43">
        <v>0</v>
      </c>
      <c r="BA35" s="43">
        <v>0</v>
      </c>
      <c r="BB35" s="43">
        <v>0</v>
      </c>
      <c r="BC35" s="43">
        <v>0</v>
      </c>
      <c r="BD35" s="43">
        <v>0</v>
      </c>
      <c r="BE35" s="43">
        <v>0</v>
      </c>
      <c r="BF35" s="43">
        <v>0</v>
      </c>
      <c r="BG35" s="43">
        <v>0</v>
      </c>
      <c r="BH35" s="43">
        <v>0</v>
      </c>
      <c r="BI35" s="43">
        <v>0</v>
      </c>
      <c r="BJ35" s="43">
        <v>0</v>
      </c>
      <c r="BK35" s="43">
        <v>0</v>
      </c>
      <c r="BL35" s="43">
        <v>0</v>
      </c>
      <c r="BM35" s="43">
        <v>0</v>
      </c>
      <c r="BN35" s="43">
        <v>0</v>
      </c>
      <c r="BO35" s="43">
        <v>0</v>
      </c>
      <c r="BP35" s="43">
        <v>0</v>
      </c>
      <c r="BQ35" s="43">
        <v>0</v>
      </c>
      <c r="BR35" s="43">
        <v>0</v>
      </c>
      <c r="BS35" s="43">
        <v>0</v>
      </c>
      <c r="BT35" s="43">
        <v>0</v>
      </c>
      <c r="BU35" s="43">
        <v>0</v>
      </c>
      <c r="BV35" s="43">
        <v>0</v>
      </c>
      <c r="BW35" s="43">
        <v>0</v>
      </c>
      <c r="BX35" s="43">
        <v>0</v>
      </c>
      <c r="BY35" s="43">
        <v>0</v>
      </c>
      <c r="BZ35" s="43">
        <v>0</v>
      </c>
      <c r="CA35" s="43">
        <v>0</v>
      </c>
      <c r="CB35" s="43">
        <v>0</v>
      </c>
      <c r="CC35" s="43">
        <v>0</v>
      </c>
      <c r="CD35" s="43">
        <v>0</v>
      </c>
      <c r="CE35" s="43">
        <v>0</v>
      </c>
      <c r="CF35" s="43">
        <v>0</v>
      </c>
      <c r="CG35" s="43">
        <v>0</v>
      </c>
      <c r="CH35" s="43">
        <v>0</v>
      </c>
    </row>
    <row r="36" spans="1:86" s="44" customFormat="1" x14ac:dyDescent="0.25">
      <c r="A36" s="44" t="s">
        <v>244</v>
      </c>
      <c r="B36" s="45">
        <f>SUM(C36:CH36)</f>
      </c>
      <c r="C36" s="45">
        <v>0</v>
      </c>
      <c r="D36" s="45">
        <v>0</v>
      </c>
      <c r="E36" s="45">
        <v>0</v>
      </c>
      <c r="F36" s="45">
        <v>0</v>
      </c>
      <c r="G36" s="45">
        <v>0</v>
      </c>
      <c r="H36" s="45">
        <v>0</v>
      </c>
      <c r="I36" s="45">
        <v>0</v>
      </c>
      <c r="J36" s="45">
        <v>0</v>
      </c>
      <c r="K36" s="45">
        <v>0</v>
      </c>
      <c r="L36" s="45">
        <v>0</v>
      </c>
      <c r="M36" s="45">
        <v>0</v>
      </c>
      <c r="N36" s="45">
        <v>0</v>
      </c>
      <c r="O36" s="45">
        <v>0</v>
      </c>
      <c r="P36" s="45">
        <v>0</v>
      </c>
      <c r="Q36" s="45">
        <v>0</v>
      </c>
      <c r="R36" s="45">
        <v>0</v>
      </c>
      <c r="S36" s="45">
        <v>0</v>
      </c>
      <c r="T36" s="45">
        <v>0</v>
      </c>
      <c r="U36" s="45">
        <v>0</v>
      </c>
      <c r="V36" s="45">
        <v>0</v>
      </c>
      <c r="W36" s="45">
        <v>0</v>
      </c>
      <c r="X36" s="45">
        <v>0</v>
      </c>
      <c r="Y36" s="45">
        <v>0</v>
      </c>
      <c r="Z36" s="45">
        <v>0</v>
      </c>
      <c r="AA36" s="45">
        <v>0</v>
      </c>
      <c r="AB36" s="45">
        <v>0</v>
      </c>
      <c r="AC36" s="45">
        <v>0</v>
      </c>
      <c r="AD36" s="45">
        <v>0</v>
      </c>
      <c r="AE36" s="45">
        <v>0</v>
      </c>
      <c r="AF36" s="45">
        <v>0</v>
      </c>
      <c r="AG36" s="45">
        <v>0</v>
      </c>
      <c r="AH36" s="45">
        <v>0</v>
      </c>
      <c r="AI36" s="45">
        <v>0</v>
      </c>
      <c r="AJ36" s="45">
        <v>0</v>
      </c>
      <c r="AK36" s="45">
        <v>0</v>
      </c>
      <c r="AL36" s="45">
        <v>0</v>
      </c>
      <c r="AM36" s="45">
        <v>0</v>
      </c>
      <c r="AN36" s="45">
        <v>0</v>
      </c>
      <c r="AO36" s="45">
        <v>0</v>
      </c>
      <c r="AP36" s="45">
        <v>0</v>
      </c>
      <c r="AQ36" s="45">
        <v>0</v>
      </c>
      <c r="AR36" s="45">
        <v>0</v>
      </c>
      <c r="AS36" s="45">
        <v>0</v>
      </c>
      <c r="AT36" s="45">
        <v>0</v>
      </c>
      <c r="AU36" s="45">
        <v>0</v>
      </c>
      <c r="AV36" s="45">
        <v>0</v>
      </c>
      <c r="AW36" s="45">
        <v>0</v>
      </c>
      <c r="AX36" s="45">
        <v>0</v>
      </c>
      <c r="AY36" s="45">
        <v>0</v>
      </c>
      <c r="AZ36" s="45">
        <v>0</v>
      </c>
      <c r="BA36" s="45">
        <v>0</v>
      </c>
      <c r="BB36" s="45">
        <v>0</v>
      </c>
      <c r="BC36" s="45">
        <v>0</v>
      </c>
      <c r="BD36" s="45">
        <v>0</v>
      </c>
      <c r="BE36" s="45">
        <v>0</v>
      </c>
      <c r="BF36" s="45">
        <v>0</v>
      </c>
      <c r="BG36" s="45">
        <v>0</v>
      </c>
      <c r="BH36" s="45">
        <v>0</v>
      </c>
      <c r="BI36" s="45">
        <v>0</v>
      </c>
      <c r="BJ36" s="45">
        <v>0</v>
      </c>
      <c r="BK36" s="45">
        <v>0</v>
      </c>
      <c r="BL36" s="45">
        <v>0</v>
      </c>
      <c r="BM36" s="45">
        <v>0</v>
      </c>
      <c r="BN36" s="45">
        <v>0</v>
      </c>
      <c r="BO36" s="45">
        <v>0</v>
      </c>
      <c r="BP36" s="45">
        <v>0</v>
      </c>
      <c r="BQ36" s="45">
        <v>0</v>
      </c>
      <c r="BR36" s="45">
        <v>0</v>
      </c>
      <c r="BS36" s="45">
        <v>0</v>
      </c>
      <c r="BT36" s="45">
        <v>0</v>
      </c>
      <c r="BU36" s="45">
        <v>0</v>
      </c>
      <c r="BV36" s="45">
        <v>0</v>
      </c>
      <c r="BW36" s="45">
        <v>0</v>
      </c>
      <c r="BX36" s="45">
        <v>0</v>
      </c>
      <c r="BY36" s="45">
        <v>0</v>
      </c>
      <c r="BZ36" s="45">
        <v>0</v>
      </c>
      <c r="CA36" s="45">
        <v>0</v>
      </c>
      <c r="CB36" s="45">
        <v>0</v>
      </c>
      <c r="CC36" s="45">
        <v>0</v>
      </c>
      <c r="CD36" s="45">
        <v>0</v>
      </c>
      <c r="CE36" s="45">
        <v>0</v>
      </c>
      <c r="CF36" s="45">
        <v>0</v>
      </c>
      <c r="CG36" s="45">
        <v>0</v>
      </c>
      <c r="CH36" s="45">
        <v>0</v>
      </c>
    </row>
    <row r="37" spans="1:86" x14ac:dyDescent="0.25">
      <c r="A37" t="s">
        <v>245</v>
      </c>
      <c r="B37" s="43">
        <f>SUM(C37:CH37)</f>
      </c>
      <c r="C37" s="43">
        <v>0</v>
      </c>
      <c r="D37" s="43">
        <v>0</v>
      </c>
      <c r="E37" s="43">
        <v>0</v>
      </c>
      <c r="F37" s="43">
        <v>0</v>
      </c>
      <c r="G37" s="43">
        <v>0</v>
      </c>
      <c r="H37" s="43">
        <v>0</v>
      </c>
      <c r="I37" s="43">
        <v>0</v>
      </c>
      <c r="J37" s="43">
        <v>0</v>
      </c>
      <c r="K37" s="43">
        <v>0</v>
      </c>
      <c r="L37" s="43">
        <v>0</v>
      </c>
      <c r="M37" s="43">
        <v>0</v>
      </c>
      <c r="N37" s="43">
        <v>0</v>
      </c>
      <c r="O37" s="43">
        <v>0</v>
      </c>
      <c r="P37" s="43">
        <v>0</v>
      </c>
      <c r="Q37" s="43">
        <v>0</v>
      </c>
      <c r="R37" s="43">
        <v>0</v>
      </c>
      <c r="S37" s="43">
        <v>0</v>
      </c>
      <c r="T37" s="43">
        <v>0</v>
      </c>
      <c r="U37" s="43">
        <v>0</v>
      </c>
      <c r="V37" s="43">
        <v>0</v>
      </c>
      <c r="W37" s="43">
        <v>0</v>
      </c>
      <c r="X37" s="43">
        <v>0</v>
      </c>
      <c r="Y37" s="43">
        <v>0</v>
      </c>
      <c r="Z37" s="43">
        <v>0</v>
      </c>
      <c r="AA37" s="43">
        <v>0</v>
      </c>
      <c r="AB37" s="43">
        <v>0</v>
      </c>
      <c r="AC37" s="43">
        <v>0</v>
      </c>
      <c r="AD37" s="43">
        <v>0</v>
      </c>
      <c r="AE37" s="43">
        <v>0</v>
      </c>
      <c r="AF37" s="43">
        <v>0</v>
      </c>
      <c r="AG37" s="43">
        <v>0</v>
      </c>
      <c r="AH37" s="43">
        <v>0</v>
      </c>
      <c r="AI37" s="43">
        <v>0</v>
      </c>
      <c r="AJ37" s="43">
        <v>0</v>
      </c>
      <c r="AK37" s="43">
        <v>0</v>
      </c>
      <c r="AL37" s="43">
        <v>0</v>
      </c>
      <c r="AM37" s="43">
        <v>0</v>
      </c>
      <c r="AN37" s="43">
        <v>0</v>
      </c>
      <c r="AO37" s="43">
        <v>0</v>
      </c>
      <c r="AP37" s="43">
        <v>0</v>
      </c>
      <c r="AQ37" s="43">
        <v>0</v>
      </c>
      <c r="AR37" s="43">
        <v>0</v>
      </c>
      <c r="AS37" s="43">
        <v>0</v>
      </c>
      <c r="AT37" s="43">
        <v>0</v>
      </c>
      <c r="AU37" s="43">
        <v>0</v>
      </c>
      <c r="AV37" s="43">
        <v>0</v>
      </c>
      <c r="AW37" s="43">
        <v>0</v>
      </c>
      <c r="AX37" s="43">
        <v>0</v>
      </c>
      <c r="AY37" s="43">
        <v>0</v>
      </c>
      <c r="AZ37" s="43">
        <v>0</v>
      </c>
      <c r="BA37" s="43">
        <v>0</v>
      </c>
      <c r="BB37" s="43">
        <v>0</v>
      </c>
      <c r="BC37" s="43">
        <v>0</v>
      </c>
      <c r="BD37" s="43">
        <v>0</v>
      </c>
      <c r="BE37" s="43">
        <v>0</v>
      </c>
      <c r="BF37" s="43">
        <v>0</v>
      </c>
      <c r="BG37" s="43">
        <v>0</v>
      </c>
      <c r="BH37" s="43">
        <v>0</v>
      </c>
      <c r="BI37" s="43">
        <v>0</v>
      </c>
      <c r="BJ37" s="43">
        <v>0</v>
      </c>
      <c r="BK37" s="43">
        <v>0</v>
      </c>
      <c r="BL37" s="43">
        <v>0</v>
      </c>
      <c r="BM37" s="43">
        <v>0</v>
      </c>
      <c r="BN37" s="43">
        <v>0</v>
      </c>
      <c r="BO37" s="43">
        <v>0</v>
      </c>
      <c r="BP37" s="43">
        <v>0</v>
      </c>
      <c r="BQ37" s="43">
        <v>0</v>
      </c>
      <c r="BR37" s="43">
        <v>0</v>
      </c>
      <c r="BS37" s="43">
        <v>0</v>
      </c>
      <c r="BT37" s="43">
        <v>0</v>
      </c>
      <c r="BU37" s="43">
        <v>0</v>
      </c>
      <c r="BV37" s="43">
        <v>0</v>
      </c>
      <c r="BW37" s="43">
        <v>0</v>
      </c>
      <c r="BX37" s="43">
        <v>0</v>
      </c>
      <c r="BY37" s="43">
        <v>0</v>
      </c>
      <c r="BZ37" s="43">
        <v>0</v>
      </c>
      <c r="CA37" s="43">
        <v>0</v>
      </c>
      <c r="CB37" s="43">
        <v>0</v>
      </c>
      <c r="CC37" s="43">
        <v>0</v>
      </c>
      <c r="CD37" s="43">
        <v>0</v>
      </c>
      <c r="CE37" s="43">
        <v>0</v>
      </c>
      <c r="CF37" s="43">
        <v>0</v>
      </c>
      <c r="CG37" s="43">
        <v>0</v>
      </c>
      <c r="CH37" s="43">
        <v>0</v>
      </c>
    </row>
    <row r="38" spans="1:86" s="44" customFormat="1" x14ac:dyDescent="0.25">
      <c r="A38" s="44" t="s">
        <v>246</v>
      </c>
      <c r="B38" s="45">
        <f>CH38</f>
      </c>
      <c r="C38" s="45">
        <v>0</v>
      </c>
      <c r="D38" s="45">
        <v>0</v>
      </c>
      <c r="E38" s="45">
        <v>0</v>
      </c>
      <c r="F38" s="45">
        <v>0</v>
      </c>
      <c r="G38" s="45">
        <v>0</v>
      </c>
      <c r="H38" s="45">
        <v>0</v>
      </c>
      <c r="I38" s="45">
        <v>0</v>
      </c>
      <c r="J38" s="45">
        <v>0</v>
      </c>
      <c r="K38" s="45">
        <v>0</v>
      </c>
      <c r="L38" s="45">
        <v>0</v>
      </c>
      <c r="M38" s="45">
        <v>0</v>
      </c>
      <c r="N38" s="45">
        <v>0</v>
      </c>
      <c r="O38" s="45">
        <v>0</v>
      </c>
      <c r="P38" s="45">
        <v>0</v>
      </c>
      <c r="Q38" s="45">
        <v>0</v>
      </c>
      <c r="R38" s="45">
        <v>0</v>
      </c>
      <c r="S38" s="45">
        <v>0</v>
      </c>
      <c r="T38" s="45">
        <v>0</v>
      </c>
      <c r="U38" s="45">
        <v>0</v>
      </c>
      <c r="V38" s="45">
        <v>0</v>
      </c>
      <c r="W38" s="45">
        <v>0</v>
      </c>
      <c r="X38" s="45">
        <v>0</v>
      </c>
      <c r="Y38" s="45">
        <v>0</v>
      </c>
      <c r="Z38" s="45">
        <v>0</v>
      </c>
      <c r="AA38" s="45">
        <v>0</v>
      </c>
      <c r="AB38" s="45">
        <v>0</v>
      </c>
      <c r="AC38" s="45">
        <v>0</v>
      </c>
      <c r="AD38" s="45">
        <v>0</v>
      </c>
      <c r="AE38" s="45">
        <v>0</v>
      </c>
      <c r="AF38" s="45">
        <v>0</v>
      </c>
      <c r="AG38" s="45">
        <v>0</v>
      </c>
      <c r="AH38" s="45">
        <v>0</v>
      </c>
      <c r="AI38" s="45">
        <v>0</v>
      </c>
      <c r="AJ38" s="45">
        <v>0</v>
      </c>
      <c r="AK38" s="45">
        <v>0</v>
      </c>
      <c r="AL38" s="45">
        <v>0</v>
      </c>
      <c r="AM38" s="45">
        <v>0</v>
      </c>
      <c r="AN38" s="45">
        <v>0</v>
      </c>
      <c r="AO38" s="45">
        <v>0</v>
      </c>
      <c r="AP38" s="45">
        <v>0</v>
      </c>
      <c r="AQ38" s="45">
        <v>0</v>
      </c>
      <c r="AR38" s="45">
        <v>0</v>
      </c>
      <c r="AS38" s="45">
        <v>0</v>
      </c>
      <c r="AT38" s="45">
        <v>0</v>
      </c>
      <c r="AU38" s="45">
        <v>0</v>
      </c>
      <c r="AV38" s="45">
        <v>0</v>
      </c>
      <c r="AW38" s="45">
        <v>0</v>
      </c>
      <c r="AX38" s="45">
        <v>0</v>
      </c>
      <c r="AY38" s="45">
        <v>0</v>
      </c>
      <c r="AZ38" s="45">
        <v>0</v>
      </c>
      <c r="BA38" s="45">
        <v>0</v>
      </c>
      <c r="BB38" s="45">
        <v>0</v>
      </c>
      <c r="BC38" s="45">
        <v>0</v>
      </c>
      <c r="BD38" s="45">
        <v>0</v>
      </c>
      <c r="BE38" s="45">
        <v>0</v>
      </c>
      <c r="BF38" s="45">
        <v>0</v>
      </c>
      <c r="BG38" s="45">
        <v>0</v>
      </c>
      <c r="BH38" s="45">
        <v>0</v>
      </c>
      <c r="BI38" s="45">
        <v>0</v>
      </c>
      <c r="BJ38" s="45">
        <v>0</v>
      </c>
      <c r="BK38" s="45">
        <v>0</v>
      </c>
      <c r="BL38" s="45">
        <v>0</v>
      </c>
      <c r="BM38" s="45">
        <v>0</v>
      </c>
      <c r="BN38" s="45">
        <v>0</v>
      </c>
      <c r="BO38" s="45">
        <v>0</v>
      </c>
      <c r="BP38" s="45">
        <v>0</v>
      </c>
      <c r="BQ38" s="45">
        <v>0</v>
      </c>
      <c r="BR38" s="45">
        <v>0</v>
      </c>
      <c r="BS38" s="45">
        <v>0</v>
      </c>
      <c r="BT38" s="45">
        <v>0</v>
      </c>
      <c r="BU38" s="45">
        <v>0</v>
      </c>
      <c r="BV38" s="45">
        <v>0</v>
      </c>
      <c r="BW38" s="45">
        <v>0</v>
      </c>
      <c r="BX38" s="45">
        <v>0</v>
      </c>
      <c r="BY38" s="45">
        <v>0</v>
      </c>
      <c r="BZ38" s="45">
        <v>0</v>
      </c>
      <c r="CA38" s="45">
        <v>0</v>
      </c>
      <c r="CB38" s="45">
        <v>0</v>
      </c>
      <c r="CC38" s="45">
        <v>0</v>
      </c>
      <c r="CD38" s="45">
        <v>0</v>
      </c>
      <c r="CE38" s="45">
        <v>0</v>
      </c>
      <c r="CF38" s="45">
        <v>0</v>
      </c>
      <c r="CG38" s="45">
        <v>0</v>
      </c>
      <c r="CH38" s="45">
        <v>0</v>
      </c>
    </row>
    <row r="40" spans="1:2" s="42" customFormat="1" x14ac:dyDescent="0.25">
      <c r="A40" s="42" t="s">
        <v>102</v>
      </c>
      <c r="B40" s="42"/>
    </row>
    <row r="41" spans="1:86" x14ac:dyDescent="0.25">
      <c r="A41" t="s">
        <v>103</v>
      </c>
      <c r="B41" s="43">
        <f>SUM(C41:CH41)</f>
      </c>
      <c r="C41" s="43">
        <f>'Amortization'!C11</f>
      </c>
      <c r="D41" s="43">
        <f>'Amortization'!D11</f>
      </c>
      <c r="E41" s="43">
        <f>'Amortization'!E11</f>
      </c>
      <c r="F41" s="43">
        <f>'Amortization'!F11</f>
      </c>
      <c r="G41" s="43">
        <f>'Amortization'!G11</f>
      </c>
      <c r="H41" s="43">
        <f>'Amortization'!H11</f>
      </c>
      <c r="I41" s="43">
        <f>'Amortization'!I11</f>
      </c>
      <c r="J41" s="43">
        <f>'Amortization'!J11</f>
      </c>
      <c r="K41" s="43">
        <f>'Amortization'!K11</f>
      </c>
      <c r="L41" s="43">
        <f>'Amortization'!L11</f>
      </c>
      <c r="M41" s="43">
        <f>'Amortization'!M11</f>
      </c>
      <c r="N41" s="43">
        <f>'Amortization'!N11</f>
      </c>
      <c r="O41" s="43">
        <f>'Amortization'!O11</f>
      </c>
      <c r="P41" s="43">
        <f>'Amortization'!P11</f>
      </c>
      <c r="Q41" s="43">
        <f>'Amortization'!Q11</f>
      </c>
      <c r="R41" s="43">
        <f>'Amortization'!R11</f>
      </c>
      <c r="S41" s="43">
        <f>'Amortization'!S11</f>
      </c>
      <c r="T41" s="43">
        <f>'Amortization'!T11</f>
      </c>
      <c r="U41" s="43">
        <f>'Amortization'!U11</f>
      </c>
      <c r="V41" s="43">
        <f>'Amortization'!V11</f>
      </c>
      <c r="W41" s="43">
        <f>'Amortization'!W11</f>
      </c>
      <c r="X41" s="43">
        <f>'Amortization'!X11</f>
      </c>
      <c r="Y41" s="43">
        <f>'Amortization'!Y11</f>
      </c>
      <c r="Z41" s="43">
        <f>'Amortization'!Z11</f>
      </c>
      <c r="AA41" s="43">
        <f>'Amortization'!AA11</f>
      </c>
      <c r="AB41" s="43">
        <f>'Amortization'!AB11</f>
      </c>
      <c r="AC41" s="43">
        <f>'Amortization'!AC11</f>
      </c>
      <c r="AD41" s="43">
        <f>'Amortization'!AD11</f>
      </c>
      <c r="AE41" s="43">
        <f>'Amortization'!AE11</f>
      </c>
      <c r="AF41" s="43">
        <f>'Amortization'!AF11</f>
      </c>
      <c r="AG41" s="43">
        <f>'Amortization'!AG11</f>
      </c>
      <c r="AH41" s="43">
        <f>'Amortization'!AH11</f>
      </c>
      <c r="AI41" s="43">
        <f>'Amortization'!AI11</f>
      </c>
      <c r="AJ41" s="43">
        <f>'Amortization'!AJ11</f>
      </c>
      <c r="AK41" s="43">
        <f>'Amortization'!AK11</f>
      </c>
      <c r="AL41" s="43">
        <f>'Amortization'!AL11</f>
      </c>
      <c r="AM41" s="43">
        <f>'Amortization'!AM11</f>
      </c>
      <c r="AN41" s="43">
        <f>'Amortization'!AN11</f>
      </c>
      <c r="AO41" s="43">
        <f>'Amortization'!AO11</f>
      </c>
      <c r="AP41" s="43">
        <f>'Amortization'!AP11</f>
      </c>
      <c r="AQ41" s="43">
        <f>'Amortization'!AQ11</f>
      </c>
      <c r="AR41" s="43">
        <f>'Amortization'!AR11</f>
      </c>
      <c r="AS41" s="43">
        <f>'Amortization'!AS11</f>
      </c>
      <c r="AT41" s="43">
        <f>'Amortization'!AT11</f>
      </c>
      <c r="AU41" s="43">
        <f>'Amortization'!AU11</f>
      </c>
      <c r="AV41" s="43">
        <f>'Amortization'!AV11</f>
      </c>
      <c r="AW41" s="43">
        <f>'Amortization'!AW11</f>
      </c>
      <c r="AX41" s="43">
        <f>'Amortization'!AX11</f>
      </c>
      <c r="AY41" s="43">
        <f>'Amortization'!AY11</f>
      </c>
      <c r="AZ41" s="43">
        <f>'Amortization'!AZ11</f>
      </c>
      <c r="BA41" s="43">
        <f>'Amortization'!BA11</f>
      </c>
      <c r="BB41" s="43">
        <f>'Amortization'!BB11</f>
      </c>
      <c r="BC41" s="43">
        <f>'Amortization'!BC11</f>
      </c>
      <c r="BD41" s="43">
        <f>'Amortization'!BD11</f>
      </c>
      <c r="BE41" s="43">
        <f>'Amortization'!BE11</f>
      </c>
      <c r="BF41" s="43">
        <f>'Amortization'!BF11</f>
      </c>
      <c r="BG41" s="43">
        <f>'Amortization'!BG11</f>
      </c>
      <c r="BH41" s="43">
        <f>'Amortization'!BH11</f>
      </c>
      <c r="BI41" s="43">
        <f>'Amortization'!BI11</f>
      </c>
      <c r="BJ41" s="43">
        <f>'Amortization'!BJ11</f>
      </c>
      <c r="BK41" s="43">
        <f>'Amortization'!BK11</f>
      </c>
      <c r="BL41" s="43">
        <f>'Amortization'!BL11</f>
      </c>
      <c r="BM41" s="43">
        <f>'Amortization'!BM11</f>
      </c>
      <c r="BN41" s="43">
        <f>'Amortization'!BN11</f>
      </c>
      <c r="BO41" s="43">
        <f>'Amortization'!BO11</f>
      </c>
      <c r="BP41" s="43">
        <f>'Amortization'!BP11</f>
      </c>
      <c r="BQ41" s="43">
        <f>'Amortization'!BQ11</f>
      </c>
      <c r="BR41" s="43">
        <f>'Amortization'!BR11</f>
      </c>
      <c r="BS41" s="43">
        <f>'Amortization'!BS11</f>
      </c>
      <c r="BT41" s="43">
        <f>'Amortization'!BT11</f>
      </c>
      <c r="BU41" s="43">
        <f>'Amortization'!BU11</f>
      </c>
      <c r="BV41" s="43">
        <f>'Amortization'!BV11</f>
      </c>
      <c r="BW41" s="43">
        <f>'Amortization'!BW11</f>
      </c>
      <c r="BX41" s="43">
        <f>'Amortization'!BX11</f>
      </c>
      <c r="BY41" s="43">
        <f>'Amortization'!BY11</f>
      </c>
      <c r="BZ41" s="43">
        <f>'Amortization'!BZ11</f>
      </c>
      <c r="CA41" s="43">
        <f>'Amortization'!CA11</f>
      </c>
      <c r="CB41" s="43">
        <f>'Amortization'!CB11</f>
      </c>
      <c r="CC41" s="43">
        <f>'Amortization'!CC11</f>
      </c>
      <c r="CD41" s="43">
        <f>'Amortization'!CD11</f>
      </c>
      <c r="CE41" s="43">
        <f>'Amortization'!CE11</f>
      </c>
      <c r="CF41" s="43">
        <f>'Amortization'!CF11</f>
      </c>
      <c r="CG41" s="43">
        <f>'Amortization'!CG11</f>
      </c>
      <c r="CH41" s="43">
        <f>'Amortization'!CH11</f>
      </c>
    </row>
    <row r="42" spans="1:86" s="44" customFormat="1" x14ac:dyDescent="0.25">
      <c r="A42" s="44" t="s">
        <v>104</v>
      </c>
      <c r="B42" s="45">
        <f>SUM(C42:CH42)</f>
      </c>
      <c r="C42" s="45">
        <v>0</v>
      </c>
      <c r="D42" s="45">
        <v>0</v>
      </c>
      <c r="E42" s="45">
        <v>0</v>
      </c>
      <c r="F42" s="45">
        <v>0</v>
      </c>
      <c r="G42" s="45">
        <v>0</v>
      </c>
      <c r="H42" s="45">
        <v>0</v>
      </c>
      <c r="I42" s="45">
        <v>0</v>
      </c>
      <c r="J42" s="45">
        <v>0</v>
      </c>
      <c r="K42" s="45">
        <v>0</v>
      </c>
      <c r="L42" s="45">
        <v>0</v>
      </c>
      <c r="M42" s="45">
        <v>0</v>
      </c>
      <c r="N42" s="45">
        <v>0</v>
      </c>
      <c r="O42" s="45">
        <v>0</v>
      </c>
      <c r="P42" s="45">
        <v>0</v>
      </c>
      <c r="Q42" s="45">
        <v>0</v>
      </c>
      <c r="R42" s="45">
        <v>0</v>
      </c>
      <c r="S42" s="45">
        <v>0</v>
      </c>
      <c r="T42" s="45">
        <v>0</v>
      </c>
      <c r="U42" s="45">
        <v>0</v>
      </c>
      <c r="V42" s="45">
        <v>0</v>
      </c>
      <c r="W42" s="45">
        <v>0</v>
      </c>
      <c r="X42" s="45">
        <v>0</v>
      </c>
      <c r="Y42" s="45">
        <v>0</v>
      </c>
      <c r="Z42" s="45">
        <v>36683.440857142865</v>
      </c>
      <c r="AA42" s="45">
        <v>36646.92229912547</v>
      </c>
      <c r="AB42" s="45">
        <v>36610.221148318</v>
      </c>
      <c r="AC42" s="45">
        <v>36573.33649175649</v>
      </c>
      <c r="AD42" s="45">
        <v>36536.26741191217</v>
      </c>
      <c r="AE42" s="45">
        <v>36499.01298666863</v>
      </c>
      <c r="AF42" s="45">
        <v>36461.57228929888</v>
      </c>
      <c r="AG42" s="45">
        <v>36423.944388442265</v>
      </c>
      <c r="AH42" s="45">
        <v>36386.12834808138</v>
      </c>
      <c r="AI42" s="45">
        <v>36348.123227518685</v>
      </c>
      <c r="AJ42" s="45">
        <v>36309.92808135318</v>
      </c>
      <c r="AK42" s="45">
        <v>36271.541959456845</v>
      </c>
      <c r="AL42" s="45">
        <v>36232.96390695102</v>
      </c>
      <c r="AM42" s="45">
        <v>36194.19296418268</v>
      </c>
      <c r="AN42" s="45">
        <v>36155.22816670049</v>
      </c>
      <c r="AO42" s="45">
        <v>36116.06854523089</v>
      </c>
      <c r="AP42" s="45">
        <v>36076.71312565395</v>
      </c>
      <c r="AQ42" s="45">
        <v>36037.160928979116</v>
      </c>
      <c r="AR42" s="45">
        <v>35997.41097132091</v>
      </c>
      <c r="AS42" s="45">
        <v>35957.46226387441</v>
      </c>
      <c r="AT42" s="45">
        <v>35917.31381289068</v>
      </c>
      <c r="AU42" s="45">
        <v>35876.96461965203</v>
      </c>
      <c r="AV42" s="45">
        <v>35836.41368044719</v>
      </c>
      <c r="AW42" s="45">
        <v>35795.65998654633</v>
      </c>
      <c r="AX42" s="45">
        <v>35754.70252417596</v>
      </c>
      <c r="AY42" s="45">
        <v>35713.54027449374</v>
      </c>
      <c r="AZ42" s="45">
        <v>35672.172213563106</v>
      </c>
      <c r="BA42" s="45">
        <v>35630.59731232782</v>
      </c>
      <c r="BB42" s="45">
        <v>35588.81453658636</v>
      </c>
      <c r="BC42" s="45">
        <v>35546.8228469662</v>
      </c>
      <c r="BD42" s="45">
        <v>35504.62119889793</v>
      </c>
      <c r="BE42" s="45">
        <v>35462.20854258932</v>
      </c>
      <c r="BF42" s="45">
        <v>35419.58382299916</v>
      </c>
      <c r="BG42" s="45">
        <v>35376.74597981106</v>
      </c>
      <c r="BH42" s="45">
        <v>35333.69394740701</v>
      </c>
      <c r="BI42" s="45">
        <v>35290.42665484094</v>
      </c>
      <c r="BJ42" s="45">
        <v>35246.94302581205</v>
      </c>
      <c r="BK42" s="45">
        <v>35203.24197863801</v>
      </c>
      <c r="BL42" s="45">
        <v>35159.3224262281</v>
      </c>
      <c r="BM42" s="45">
        <v>35115.18327605614</v>
      </c>
      <c r="BN42" s="45">
        <v>35070.82343013332</v>
      </c>
      <c r="BO42" s="45">
        <v>35026.241784980884</v>
      </c>
      <c r="BP42" s="45">
        <v>34981.437231602686</v>
      </c>
      <c r="BQ42" s="45">
        <v>34936.4086554576</v>
      </c>
      <c r="BR42" s="45">
        <v>34891.15493643178</v>
      </c>
      <c r="BS42" s="45">
        <v>34845.67494881084</v>
      </c>
      <c r="BT42" s="45">
        <v>34799.9675612518</v>
      </c>
      <c r="BU42" s="45">
        <v>34754.03163675495</v>
      </c>
      <c r="BV42" s="45">
        <v>34707.86603263563</v>
      </c>
      <c r="BW42" s="45">
        <v>34661.46960049571</v>
      </c>
      <c r="BX42" s="45">
        <v>34614.84118619508</v>
      </c>
      <c r="BY42" s="45">
        <v>34567.979629822956</v>
      </c>
      <c r="BZ42" s="45">
        <v>34520.88376566897</v>
      </c>
      <c r="CA42" s="45">
        <v>34473.55242219422</v>
      </c>
      <c r="CB42" s="45">
        <v>34425.98442200209</v>
      </c>
      <c r="CC42" s="45">
        <v>34378.178581809</v>
      </c>
      <c r="CD42" s="45">
        <v>34330.13371241494</v>
      </c>
      <c r="CE42" s="45">
        <v>34281.84861867392</v>
      </c>
      <c r="CF42" s="45">
        <v>34233.32209946418</v>
      </c>
      <c r="CG42" s="45">
        <v>34184.552947658405</v>
      </c>
      <c r="CH42" s="45">
        <v>34135.5399500936</v>
      </c>
    </row>
    <row r="43" spans="1:86" s="46" customFormat="1" x14ac:dyDescent="0.25">
      <c r="A43" s="46" t="s">
        <v>105</v>
      </c>
      <c r="B43" s="47">
        <f>SUM(C43:CH43)</f>
      </c>
      <c r="C43" s="47">
        <f>-(C7+C41+C42)</f>
      </c>
      <c r="D43" s="47">
        <f>-(D7+D41+D42)</f>
      </c>
      <c r="E43" s="47">
        <f>-(E7+E41+E42)</f>
      </c>
      <c r="F43" s="47">
        <f>-(F7+F41+F42)</f>
      </c>
      <c r="G43" s="47">
        <f>-(G7+G41+G42)</f>
      </c>
      <c r="H43" s="47">
        <f>-(H7+H41+H42)</f>
      </c>
      <c r="I43" s="47">
        <f>-(I7+I41+I42)</f>
      </c>
      <c r="J43" s="47">
        <f>-(J7+J41+J42)</f>
      </c>
      <c r="K43" s="47">
        <f>-(K7+K41+K42)</f>
      </c>
      <c r="L43" s="47">
        <f>-(L7+L41+L42)</f>
      </c>
      <c r="M43" s="47">
        <f>-(M7+M41+M42)</f>
      </c>
      <c r="N43" s="47">
        <f>-(N7+N41+N42)</f>
      </c>
      <c r="O43" s="47">
        <f>-(O7+O41+O42)</f>
      </c>
      <c r="P43" s="47">
        <f>-(P7+P41+P42)</f>
      </c>
      <c r="Q43" s="47">
        <f>-(Q7+Q41+Q42)</f>
      </c>
      <c r="R43" s="47">
        <f>-(R7+R41+R42)</f>
      </c>
      <c r="S43" s="47">
        <f>-(S7+S41+S42)</f>
      </c>
      <c r="T43" s="47">
        <f>-(T7+T41+T42)</f>
      </c>
      <c r="U43" s="47">
        <f>-(U7+U41+U42)</f>
      </c>
      <c r="V43" s="47">
        <f>-(V7+V41+V42)</f>
      </c>
      <c r="W43" s="47">
        <f>-(W7+W41+W42)</f>
      </c>
      <c r="X43" s="47">
        <f>-(X7+X41+X42)</f>
      </c>
      <c r="Y43" s="47">
        <f>-(Y7+Y41+Y42)</f>
      </c>
      <c r="Z43" s="47">
        <f>-(Z7+Z41+Z42)</f>
      </c>
      <c r="AA43" s="47">
        <f>-(AA7+AA41+AA42)</f>
      </c>
      <c r="AB43" s="47">
        <f>-(AB7+AB41+AB42)</f>
      </c>
      <c r="AC43" s="47">
        <f>-(AC7+AC41+AC42)</f>
      </c>
      <c r="AD43" s="47">
        <f>-(AD7+AD41+AD42)</f>
      </c>
      <c r="AE43" s="47">
        <f>-(AE7+AE41+AE42)</f>
      </c>
      <c r="AF43" s="47">
        <f>-(AF7+AF41+AF42)</f>
      </c>
      <c r="AG43" s="47">
        <f>-(AG7+AG41+AG42)</f>
      </c>
      <c r="AH43" s="47">
        <f>-(AH7+AH41+AH42)</f>
      </c>
      <c r="AI43" s="47">
        <f>-(AI7+AI41+AI42)</f>
      </c>
      <c r="AJ43" s="47">
        <f>-(AJ7+AJ41+AJ42)</f>
      </c>
      <c r="AK43" s="47">
        <f>-(AK7+AK41+AK42)</f>
      </c>
      <c r="AL43" s="47">
        <f>-(AL7+AL41+AL42)</f>
      </c>
      <c r="AM43" s="47">
        <f>-(AM7+AM41+AM42)</f>
      </c>
      <c r="AN43" s="47">
        <f>-(AN7+AN41+AN42)</f>
      </c>
      <c r="AO43" s="47">
        <f>-(AO7+AO41+AO42)</f>
      </c>
      <c r="AP43" s="47">
        <f>-(AP7+AP41+AP42)</f>
      </c>
      <c r="AQ43" s="47">
        <f>-(AQ7+AQ41+AQ42)</f>
      </c>
      <c r="AR43" s="47">
        <f>-(AR7+AR41+AR42)</f>
      </c>
      <c r="AS43" s="47">
        <f>-(AS7+AS41+AS42)</f>
      </c>
      <c r="AT43" s="47">
        <f>-(AT7+AT41+AT42)</f>
      </c>
      <c r="AU43" s="47">
        <f>-(AU7+AU41+AU42)</f>
      </c>
      <c r="AV43" s="47">
        <f>-(AV7+AV41+AV42)</f>
      </c>
      <c r="AW43" s="47">
        <f>-(AW7+AW41+AW42)</f>
      </c>
      <c r="AX43" s="47">
        <f>-(AX7+AX41+AX42)</f>
      </c>
      <c r="AY43" s="47">
        <f>-(AY7+AY41+AY42)</f>
      </c>
      <c r="AZ43" s="47">
        <f>-(AZ7+AZ41+AZ42)</f>
      </c>
      <c r="BA43" s="47">
        <f>-(BA7+BA41+BA42)</f>
      </c>
      <c r="BB43" s="47">
        <f>-(BB7+BB41+BB42)</f>
      </c>
      <c r="BC43" s="47">
        <f>-(BC7+BC41+BC42)</f>
      </c>
      <c r="BD43" s="47">
        <f>-(BD7+BD41+BD42)</f>
      </c>
      <c r="BE43" s="47">
        <f>-(BE7+BE41+BE42)</f>
      </c>
      <c r="BF43" s="47">
        <f>-(BF7+BF41+BF42)</f>
      </c>
      <c r="BG43" s="47">
        <f>-(BG7+BG41+BG42)</f>
      </c>
      <c r="BH43" s="47">
        <f>-(BH7+BH41+BH42)</f>
      </c>
      <c r="BI43" s="47">
        <f>-(BI7+BI41+BI42)</f>
      </c>
      <c r="BJ43" s="47">
        <f>-(BJ7+BJ41+BJ42)</f>
      </c>
      <c r="BK43" s="47">
        <f>-(BK7+BK41+BK42)</f>
      </c>
      <c r="BL43" s="47">
        <f>-(BL7+BL41+BL42)</f>
      </c>
      <c r="BM43" s="47">
        <f>-(BM7+BM41+BM42)</f>
      </c>
      <c r="BN43" s="47">
        <f>-(BN7+BN41+BN42)</f>
      </c>
      <c r="BO43" s="47">
        <f>-(BO7+BO41+BO42)</f>
      </c>
      <c r="BP43" s="47">
        <f>-(BP7+BP41+BP42)</f>
      </c>
      <c r="BQ43" s="47">
        <f>-(BQ7+BQ41+BQ42)</f>
      </c>
      <c r="BR43" s="47">
        <f>-(BR7+BR41+BR42)</f>
      </c>
      <c r="BS43" s="47">
        <f>-(BS7+BS41+BS42)</f>
      </c>
      <c r="BT43" s="47">
        <f>-(BT7+BT41+BT42)</f>
      </c>
      <c r="BU43" s="47">
        <f>-(BU7+BU41+BU42)</f>
      </c>
      <c r="BV43" s="47">
        <f>-(BV7+BV41+BV42)</f>
      </c>
      <c r="BW43" s="47">
        <f>-(BW7+BW41+BW42)</f>
      </c>
      <c r="BX43" s="47">
        <f>-(BX7+BX41+BX42)</f>
      </c>
      <c r="BY43" s="47">
        <f>-(BY7+BY41+BY42)</f>
      </c>
      <c r="BZ43" s="47">
        <f>-(BZ7+BZ41+BZ42)</f>
      </c>
      <c r="CA43" s="47">
        <f>-(CA7+CA41+CA42)</f>
      </c>
      <c r="CB43" s="47">
        <f>-(CB7+CB41+CB42)</f>
      </c>
      <c r="CC43" s="47">
        <f>-(CC7+CC41+CC42)</f>
      </c>
      <c r="CD43" s="47">
        <f>-(CD7+CD41+CD42)</f>
      </c>
      <c r="CE43" s="47">
        <f>-(CE7+CE41+CE42)</f>
      </c>
      <c r="CF43" s="47">
        <f>-(CF7+CF41+CF42)</f>
      </c>
      <c r="CG43" s="47">
        <f>-(CG7+CG41+CG42)</f>
      </c>
      <c r="CH43" s="47">
        <f>-(CH7+CH41+CH42)</f>
      </c>
    </row>
    <row r="45" spans="1:2" s="42" customFormat="1" x14ac:dyDescent="0.25">
      <c r="A45" s="42" t="s">
        <v>106</v>
      </c>
      <c r="B45" s="42"/>
    </row>
    <row r="46" spans="1:86" s="44" customFormat="1" x14ac:dyDescent="0.25">
      <c r="A46" s="44" t="s">
        <v>247</v>
      </c>
      <c r="B46" s="45">
        <f>MAX(C46:CH46)</f>
      </c>
      <c r="C46" s="45">
        <v>0</v>
      </c>
      <c r="D46" s="45">
        <v>0</v>
      </c>
      <c r="E46" s="45">
        <v>0</v>
      </c>
      <c r="F46" s="45">
        <v>0</v>
      </c>
      <c r="G46" s="45">
        <v>0</v>
      </c>
      <c r="H46" s="45">
        <v>0</v>
      </c>
      <c r="I46" s="45">
        <v>0</v>
      </c>
      <c r="J46" s="45">
        <v>0</v>
      </c>
      <c r="K46" s="45">
        <v>0</v>
      </c>
      <c r="L46" s="45">
        <v>0</v>
      </c>
      <c r="M46" s="45">
        <v>0</v>
      </c>
      <c r="N46" s="45">
        <v>0</v>
      </c>
      <c r="O46" s="45">
        <v>0</v>
      </c>
      <c r="P46" s="45">
        <v>0</v>
      </c>
      <c r="Q46" s="45">
        <v>0</v>
      </c>
      <c r="R46" s="45">
        <v>0</v>
      </c>
      <c r="S46" s="45">
        <v>0</v>
      </c>
      <c r="T46" s="45">
        <v>0</v>
      </c>
      <c r="U46" s="45">
        <v>0</v>
      </c>
      <c r="V46" s="45">
        <v>0</v>
      </c>
      <c r="W46" s="45">
        <v>0</v>
      </c>
      <c r="X46" s="45">
        <v>0</v>
      </c>
      <c r="Y46" s="45">
        <v>0</v>
      </c>
      <c r="Z46" s="45">
        <v>0</v>
      </c>
      <c r="AA46" s="45">
        <v>0</v>
      </c>
      <c r="AB46" s="45">
        <v>0</v>
      </c>
      <c r="AC46" s="45">
        <v>0</v>
      </c>
      <c r="AD46" s="45">
        <v>0</v>
      </c>
      <c r="AE46" s="45">
        <v>0</v>
      </c>
      <c r="AF46" s="45">
        <v>0</v>
      </c>
      <c r="AG46" s="45">
        <v>0</v>
      </c>
      <c r="AH46" s="45">
        <v>0</v>
      </c>
      <c r="AI46" s="45">
        <v>0</v>
      </c>
      <c r="AJ46" s="45">
        <v>0</v>
      </c>
      <c r="AK46" s="45">
        <v>0</v>
      </c>
      <c r="AL46" s="45">
        <v>0</v>
      </c>
      <c r="AM46" s="45">
        <v>0</v>
      </c>
      <c r="AN46" s="45">
        <v>0</v>
      </c>
      <c r="AO46" s="45">
        <v>0</v>
      </c>
      <c r="AP46" s="45">
        <v>0</v>
      </c>
      <c r="AQ46" s="45">
        <v>0</v>
      </c>
      <c r="AR46" s="45">
        <v>0</v>
      </c>
      <c r="AS46" s="45">
        <v>0</v>
      </c>
      <c r="AT46" s="45">
        <v>0</v>
      </c>
      <c r="AU46" s="45">
        <v>0</v>
      </c>
      <c r="AV46" s="45">
        <v>0</v>
      </c>
      <c r="AW46" s="45">
        <v>0</v>
      </c>
      <c r="AX46" s="45">
        <v>0</v>
      </c>
      <c r="AY46" s="45">
        <v>0</v>
      </c>
      <c r="AZ46" s="45">
        <v>0</v>
      </c>
      <c r="BA46" s="45">
        <v>0</v>
      </c>
      <c r="BB46" s="45">
        <v>0</v>
      </c>
      <c r="BC46" s="45">
        <v>0</v>
      </c>
      <c r="BD46" s="45">
        <v>0</v>
      </c>
      <c r="BE46" s="45">
        <v>0</v>
      </c>
      <c r="BF46" s="45">
        <v>0</v>
      </c>
      <c r="BG46" s="45">
        <v>0</v>
      </c>
      <c r="BH46" s="45">
        <v>0</v>
      </c>
      <c r="BI46" s="45">
        <v>0</v>
      </c>
      <c r="BJ46" s="45">
        <v>0</v>
      </c>
      <c r="BK46" s="45">
        <v>0</v>
      </c>
      <c r="BL46" s="45">
        <v>0</v>
      </c>
      <c r="BM46" s="45">
        <v>0</v>
      </c>
      <c r="BN46" s="45">
        <v>0</v>
      </c>
      <c r="BO46" s="45">
        <v>0</v>
      </c>
      <c r="BP46" s="45">
        <v>0</v>
      </c>
      <c r="BQ46" s="45">
        <v>0</v>
      </c>
      <c r="BR46" s="45">
        <v>0</v>
      </c>
      <c r="BS46" s="45">
        <v>0</v>
      </c>
      <c r="BT46" s="45">
        <v>0</v>
      </c>
      <c r="BU46" s="45">
        <v>0</v>
      </c>
      <c r="BV46" s="45">
        <v>0</v>
      </c>
      <c r="BW46" s="45">
        <v>0</v>
      </c>
      <c r="BX46" s="45">
        <v>0</v>
      </c>
      <c r="BY46" s="45">
        <v>0</v>
      </c>
      <c r="BZ46" s="45">
        <v>0</v>
      </c>
      <c r="CA46" s="45">
        <v>0</v>
      </c>
      <c r="CB46" s="45">
        <v>0</v>
      </c>
      <c r="CC46" s="45">
        <v>0</v>
      </c>
      <c r="CD46" s="45">
        <v>0</v>
      </c>
      <c r="CE46" s="45">
        <v>0</v>
      </c>
      <c r="CF46" s="45">
        <v>0</v>
      </c>
      <c r="CG46" s="45">
        <v>0</v>
      </c>
      <c r="CH46" s="45">
        <v>0</v>
      </c>
    </row>
    <row r="47" spans="1:86" x14ac:dyDescent="0.25">
      <c r="A47" t="s">
        <v>248</v>
      </c>
      <c r="B47" s="43">
        <f>MAX(C47:CH47)</f>
      </c>
      <c r="C47" s="43">
        <v>6102460.1171875</v>
      </c>
      <c r="D47" s="43">
        <v>6116522.6171875</v>
      </c>
      <c r="E47" s="43">
        <v>6130585.1171875</v>
      </c>
      <c r="F47" s="43">
        <v>6177647.6171875</v>
      </c>
      <c r="G47" s="43">
        <v>6224710.1171875</v>
      </c>
      <c r="H47" s="43">
        <v>6271772.6171875</v>
      </c>
      <c r="I47" s="43">
        <v>6318835.1171875</v>
      </c>
      <c r="J47" s="43">
        <v>6396522.6171875</v>
      </c>
      <c r="K47" s="43">
        <v>6474210.1171875</v>
      </c>
      <c r="L47" s="43">
        <v>6551897.6171875</v>
      </c>
      <c r="M47" s="43">
        <v>6629585.1171875</v>
      </c>
      <c r="N47" s="43">
        <v>6675000</v>
      </c>
      <c r="O47" s="43">
        <v>6675000</v>
      </c>
      <c r="P47" s="43">
        <v>6675000</v>
      </c>
      <c r="Q47" s="43">
        <v>6675000</v>
      </c>
      <c r="R47" s="43">
        <v>6675000</v>
      </c>
      <c r="S47" s="43">
        <v>6675000</v>
      </c>
      <c r="T47" s="43">
        <v>6675000</v>
      </c>
      <c r="U47" s="43">
        <v>6675000</v>
      </c>
      <c r="V47" s="43">
        <v>6675000</v>
      </c>
      <c r="W47" s="43">
        <v>6675000</v>
      </c>
      <c r="X47" s="43">
        <v>6675000</v>
      </c>
      <c r="Y47" s="43">
        <v>6675000</v>
      </c>
      <c r="Z47" s="43">
        <v>0</v>
      </c>
      <c r="AA47" s="43">
        <v>0</v>
      </c>
      <c r="AB47" s="43">
        <v>0</v>
      </c>
      <c r="AC47" s="43">
        <v>0</v>
      </c>
      <c r="AD47" s="43">
        <v>0</v>
      </c>
      <c r="AE47" s="43">
        <v>0</v>
      </c>
      <c r="AF47" s="43">
        <v>0</v>
      </c>
      <c r="AG47" s="43">
        <v>0</v>
      </c>
      <c r="AH47" s="43">
        <v>0</v>
      </c>
      <c r="AI47" s="43">
        <v>0</v>
      </c>
      <c r="AJ47" s="43">
        <v>0</v>
      </c>
      <c r="AK47" s="43">
        <v>0</v>
      </c>
      <c r="AL47" s="43">
        <v>0</v>
      </c>
      <c r="AM47" s="43">
        <v>0</v>
      </c>
      <c r="AN47" s="43">
        <v>0</v>
      </c>
      <c r="AO47" s="43">
        <v>0</v>
      </c>
      <c r="AP47" s="43">
        <v>0</v>
      </c>
      <c r="AQ47" s="43">
        <v>0</v>
      </c>
      <c r="AR47" s="43">
        <v>0</v>
      </c>
      <c r="AS47" s="43">
        <v>0</v>
      </c>
      <c r="AT47" s="43">
        <v>0</v>
      </c>
      <c r="AU47" s="43">
        <v>0</v>
      </c>
      <c r="AV47" s="43">
        <v>0</v>
      </c>
      <c r="AW47" s="43">
        <v>0</v>
      </c>
      <c r="AX47" s="43">
        <v>0</v>
      </c>
      <c r="AY47" s="43">
        <v>0</v>
      </c>
      <c r="AZ47" s="43">
        <v>0</v>
      </c>
      <c r="BA47" s="43">
        <v>0</v>
      </c>
      <c r="BB47" s="43">
        <v>0</v>
      </c>
      <c r="BC47" s="43">
        <v>0</v>
      </c>
      <c r="BD47" s="43">
        <v>0</v>
      </c>
      <c r="BE47" s="43">
        <v>0</v>
      </c>
      <c r="BF47" s="43">
        <v>0</v>
      </c>
      <c r="BG47" s="43">
        <v>0</v>
      </c>
      <c r="BH47" s="43">
        <v>0</v>
      </c>
      <c r="BI47" s="43">
        <v>0</v>
      </c>
      <c r="BJ47" s="43">
        <v>0</v>
      </c>
      <c r="BK47" s="43">
        <v>0</v>
      </c>
      <c r="BL47" s="43">
        <v>0</v>
      </c>
      <c r="BM47" s="43">
        <v>0</v>
      </c>
      <c r="BN47" s="43">
        <v>0</v>
      </c>
      <c r="BO47" s="43">
        <v>0</v>
      </c>
      <c r="BP47" s="43">
        <v>0</v>
      </c>
      <c r="BQ47" s="43">
        <v>0</v>
      </c>
      <c r="BR47" s="43">
        <v>0</v>
      </c>
      <c r="BS47" s="43">
        <v>0</v>
      </c>
      <c r="BT47" s="43">
        <v>0</v>
      </c>
      <c r="BU47" s="43">
        <v>0</v>
      </c>
      <c r="BV47" s="43">
        <v>0</v>
      </c>
      <c r="BW47" s="43">
        <v>0</v>
      </c>
      <c r="BX47" s="43">
        <v>0</v>
      </c>
      <c r="BY47" s="43">
        <v>0</v>
      </c>
      <c r="BZ47" s="43">
        <v>0</v>
      </c>
      <c r="CA47" s="43">
        <v>0</v>
      </c>
      <c r="CB47" s="43">
        <v>0</v>
      </c>
      <c r="CC47" s="43">
        <v>0</v>
      </c>
      <c r="CD47" s="43">
        <v>0</v>
      </c>
      <c r="CE47" s="43">
        <v>0</v>
      </c>
      <c r="CF47" s="43">
        <v>0</v>
      </c>
      <c r="CG47" s="43">
        <v>0</v>
      </c>
      <c r="CH47" s="43">
        <v>0</v>
      </c>
    </row>
    <row r="48" spans="1:86" s="44" customFormat="1" x14ac:dyDescent="0.25">
      <c r="A48" s="44" t="s">
        <v>249</v>
      </c>
      <c r="B48" s="45">
        <f>MAX(C48:CH48)</f>
      </c>
      <c r="C48" s="45">
        <v>0</v>
      </c>
      <c r="D48" s="45">
        <v>0</v>
      </c>
      <c r="E48" s="45">
        <v>0</v>
      </c>
      <c r="F48" s="45">
        <v>0</v>
      </c>
      <c r="G48" s="45">
        <v>0</v>
      </c>
      <c r="H48" s="45">
        <v>0</v>
      </c>
      <c r="I48" s="45">
        <v>0</v>
      </c>
      <c r="J48" s="45">
        <v>0</v>
      </c>
      <c r="K48" s="45">
        <v>0</v>
      </c>
      <c r="L48" s="45">
        <v>0</v>
      </c>
      <c r="M48" s="45">
        <v>0</v>
      </c>
      <c r="N48" s="45">
        <v>0</v>
      </c>
      <c r="O48" s="45">
        <v>0</v>
      </c>
      <c r="P48" s="45">
        <v>0</v>
      </c>
      <c r="Q48" s="45">
        <v>0</v>
      </c>
      <c r="R48" s="45">
        <v>0</v>
      </c>
      <c r="S48" s="45">
        <v>0</v>
      </c>
      <c r="T48" s="45">
        <v>0</v>
      </c>
      <c r="U48" s="45">
        <v>0</v>
      </c>
      <c r="V48" s="45">
        <v>0</v>
      </c>
      <c r="W48" s="45">
        <v>0</v>
      </c>
      <c r="X48" s="45">
        <v>0</v>
      </c>
      <c r="Y48" s="45">
        <v>0</v>
      </c>
      <c r="Z48" s="45">
        <v>7329384.459825095</v>
      </c>
      <c r="AA48" s="45">
        <v>7322044.2296636</v>
      </c>
      <c r="AB48" s="45">
        <v>7314667.298351298</v>
      </c>
      <c r="AC48" s="45">
        <v>7307253.482382434</v>
      </c>
      <c r="AD48" s="45">
        <v>7299802.5973337265</v>
      </c>
      <c r="AE48" s="45">
        <v>7292314.457859775</v>
      </c>
      <c r="AF48" s="45">
        <v>7284788.8776884535</v>
      </c>
      <c r="AG48" s="45">
        <v>7277225.6696162755</v>
      </c>
      <c r="AH48" s="45">
        <v>7269624.645503737</v>
      </c>
      <c r="AI48" s="45">
        <v>7261985.616270635</v>
      </c>
      <c r="AJ48" s="45">
        <v>7254308.391891369</v>
      </c>
      <c r="AK48" s="45">
        <v>7246592.781390205</v>
      </c>
      <c r="AL48" s="45">
        <v>7238838.592836536</v>
      </c>
      <c r="AM48" s="45">
        <v>7231045.633340098</v>
      </c>
      <c r="AN48" s="45">
        <v>7223213.7090461785</v>
      </c>
      <c r="AO48" s="45">
        <v>7215342.625130789</v>
      </c>
      <c r="AP48" s="45">
        <v>7207432.185795823</v>
      </c>
      <c r="AQ48" s="45">
        <v>7199482.194264182</v>
      </c>
      <c r="AR48" s="45">
        <v>7191492.452774882</v>
      </c>
      <c r="AS48" s="45">
        <v>7183462.762578136</v>
      </c>
      <c r="AT48" s="45">
        <v>7175392.923930407</v>
      </c>
      <c r="AU48" s="45">
        <v>7167282.736089438</v>
      </c>
      <c r="AV48" s="45">
        <v>7159131.997309266</v>
      </c>
      <c r="AW48" s="45">
        <v>7150940.504835192</v>
      </c>
      <c r="AX48" s="45">
        <v>7142708.054898748</v>
      </c>
      <c r="AY48" s="45">
        <v>7134434.442712622</v>
      </c>
      <c r="AZ48" s="45">
        <v>7126119.462465565</v>
      </c>
      <c r="BA48" s="45">
        <v>7117762.907317272</v>
      </c>
      <c r="BB48" s="45">
        <v>7109364.569393239</v>
      </c>
      <c r="BC48" s="45">
        <v>7100924.239779585</v>
      </c>
      <c r="BD48" s="45">
        <v>7092441.7085178625</v>
      </c>
      <c r="BE48" s="45">
        <v>7083916.764599832</v>
      </c>
      <c r="BF48" s="45">
        <v>7075349.195962211</v>
      </c>
      <c r="BG48" s="45">
        <v>7066738.789481402</v>
      </c>
      <c r="BH48" s="45">
        <v>7058085.330968189</v>
      </c>
      <c r="BI48" s="45">
        <v>7049388.60516241</v>
      </c>
      <c r="BJ48" s="45">
        <v>7040648.395727602</v>
      </c>
      <c r="BK48" s="45">
        <v>7031864.48524562</v>
      </c>
      <c r="BL48" s="45">
        <v>7023036.655211228</v>
      </c>
      <c r="BM48" s="45">
        <v>7014164.6860266635</v>
      </c>
      <c r="BN48" s="45">
        <v>7005248.356996177</v>
      </c>
      <c r="BO48" s="45">
        <v>6996287.4463205375</v>
      </c>
      <c r="BP48" s="45">
        <v>6987281.73109152</v>
      </c>
      <c r="BQ48" s="45">
        <v>6978230.987286357</v>
      </c>
      <c r="BR48" s="45">
        <v>6969134.989762168</v>
      </c>
      <c r="BS48" s="45">
        <v>6959993.512250359</v>
      </c>
      <c r="BT48" s="45">
        <v>6950806.327350991</v>
      </c>
      <c r="BU48" s="45">
        <v>6941573.206527126</v>
      </c>
      <c r="BV48" s="45">
        <v>6932293.920099141</v>
      </c>
      <c r="BW48" s="45">
        <v>6922968.237239016</v>
      </c>
      <c r="BX48" s="45">
        <v>6913595.925964591</v>
      </c>
      <c r="BY48" s="45">
        <v>6904176.753133794</v>
      </c>
      <c r="BZ48" s="45">
        <v>6894710.484438843</v>
      </c>
      <c r="CA48" s="45">
        <v>6885196.884400417</v>
      </c>
      <c r="CB48" s="45">
        <v>6875635.716361799</v>
      </c>
      <c r="CC48" s="45">
        <v>6866026.742482988</v>
      </c>
      <c r="CD48" s="45">
        <v>6856369.723734783</v>
      </c>
      <c r="CE48" s="45">
        <v>6846664.419892836</v>
      </c>
      <c r="CF48" s="45">
        <v>6836910.589531681</v>
      </c>
      <c r="CG48" s="45">
        <v>6827107.990018719</v>
      </c>
      <c r="CH48" s="45">
        <v>6817256.377508192</v>
      </c>
    </row>
    <row r="50" spans="1:2" s="42" customFormat="1" x14ac:dyDescent="0.25">
      <c r="A50" s="42" t="s">
        <v>250</v>
      </c>
      <c r="B50" s="42"/>
    </row>
    <row r="51" spans="1:86" x14ac:dyDescent="0.25">
      <c r="A51" t="s">
        <v>111</v>
      </c>
      <c r="B51" s="43">
        <f>SUM(C51:CH51)</f>
      </c>
      <c r="C51" s="43">
        <v>0</v>
      </c>
      <c r="D51" s="43">
        <v>0</v>
      </c>
      <c r="E51" s="4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L51" s="43">
        <v>0</v>
      </c>
      <c r="AM51" s="43">
        <v>0</v>
      </c>
      <c r="AN51" s="43">
        <v>0</v>
      </c>
      <c r="AO51" s="43">
        <v>0</v>
      </c>
      <c r="AP51" s="43">
        <v>0</v>
      </c>
      <c r="AQ51" s="43">
        <v>0</v>
      </c>
      <c r="AR51" s="43">
        <v>0</v>
      </c>
      <c r="AS51" s="43">
        <v>0</v>
      </c>
      <c r="AT51" s="43">
        <v>0</v>
      </c>
      <c r="AU51" s="43">
        <v>0</v>
      </c>
      <c r="AV51" s="43">
        <v>0</v>
      </c>
      <c r="AW51" s="43">
        <v>0</v>
      </c>
      <c r="AX51" s="43">
        <v>0</v>
      </c>
      <c r="AY51" s="43">
        <v>0</v>
      </c>
      <c r="AZ51" s="43">
        <v>0</v>
      </c>
      <c r="BA51" s="43">
        <v>0</v>
      </c>
      <c r="BB51" s="43">
        <v>0</v>
      </c>
      <c r="BC51" s="43">
        <v>0</v>
      </c>
      <c r="BD51" s="43">
        <v>0</v>
      </c>
      <c r="BE51" s="43">
        <v>0</v>
      </c>
      <c r="BF51" s="43">
        <v>0</v>
      </c>
      <c r="BG51" s="43">
        <v>0</v>
      </c>
      <c r="BH51" s="43">
        <v>0</v>
      </c>
      <c r="BI51" s="43">
        <v>0</v>
      </c>
      <c r="BJ51" s="43">
        <v>0</v>
      </c>
      <c r="BK51" s="43">
        <v>0</v>
      </c>
      <c r="BL51" s="43">
        <v>0</v>
      </c>
      <c r="BM51" s="43">
        <v>0</v>
      </c>
      <c r="BN51" s="43">
        <v>0</v>
      </c>
      <c r="BO51" s="43">
        <v>0</v>
      </c>
      <c r="BP51" s="43">
        <v>0</v>
      </c>
      <c r="BQ51" s="43">
        <v>0</v>
      </c>
      <c r="BR51" s="43">
        <v>0</v>
      </c>
      <c r="BS51" s="43">
        <v>0</v>
      </c>
      <c r="BT51" s="43">
        <v>0</v>
      </c>
      <c r="BU51" s="43">
        <v>0</v>
      </c>
      <c r="BV51" s="43">
        <v>0</v>
      </c>
      <c r="BW51" s="43">
        <v>0</v>
      </c>
      <c r="BX51" s="43">
        <v>0</v>
      </c>
      <c r="BY51" s="43">
        <v>0</v>
      </c>
      <c r="BZ51" s="43">
        <v>0</v>
      </c>
      <c r="CA51" s="43">
        <v>0</v>
      </c>
      <c r="CB51" s="43">
        <v>0</v>
      </c>
      <c r="CC51" s="43">
        <v>0</v>
      </c>
      <c r="CD51" s="43">
        <v>0</v>
      </c>
      <c r="CE51" s="43">
        <v>0</v>
      </c>
      <c r="CF51" s="43">
        <v>0</v>
      </c>
      <c r="CG51" s="43">
        <v>0</v>
      </c>
      <c r="CH51" s="43">
        <v>0</v>
      </c>
    </row>
    <row r="52" spans="1:86" s="44" customFormat="1" x14ac:dyDescent="0.25">
      <c r="A52" s="44" t="s">
        <v>251</v>
      </c>
      <c r="B52" s="45">
        <f>SUM(C52:CH52)</f>
      </c>
      <c r="C52" s="45">
        <v>0</v>
      </c>
      <c r="D52" s="45">
        <v>36953.99081217448</v>
      </c>
      <c r="E52" s="45">
        <v>37038.95174967448</v>
      </c>
      <c r="F52" s="45">
        <v>37323.28768717448</v>
      </c>
      <c r="G52" s="45">
        <v>37607.62362467448</v>
      </c>
      <c r="H52" s="45">
        <v>37891.95956217448</v>
      </c>
      <c r="I52" s="45">
        <v>38176.29549967448</v>
      </c>
      <c r="J52" s="45">
        <v>38645.657478841145</v>
      </c>
      <c r="K52" s="45">
        <v>39115.01945800781</v>
      </c>
      <c r="L52" s="45">
        <v>39584.38143717448</v>
      </c>
      <c r="M52" s="45">
        <v>40053.743416341145</v>
      </c>
      <c r="N52" s="45">
        <v>40328.125</v>
      </c>
      <c r="O52" s="45">
        <v>40328.125</v>
      </c>
      <c r="P52" s="45">
        <v>40328.125</v>
      </c>
      <c r="Q52" s="45">
        <v>40328.125</v>
      </c>
      <c r="R52" s="45">
        <v>40328.125</v>
      </c>
      <c r="S52" s="45">
        <v>40328.125</v>
      </c>
      <c r="T52" s="45">
        <v>40328.125</v>
      </c>
      <c r="U52" s="45">
        <v>40328.125</v>
      </c>
      <c r="V52" s="45">
        <v>40328.125</v>
      </c>
      <c r="W52" s="45">
        <v>40328.125</v>
      </c>
      <c r="X52" s="45">
        <v>40328.125</v>
      </c>
      <c r="Y52" s="45">
        <v>40328.125</v>
      </c>
      <c r="Z52" s="45">
        <v>0</v>
      </c>
      <c r="AA52" s="45">
        <v>0</v>
      </c>
      <c r="AB52" s="45">
        <v>0</v>
      </c>
      <c r="AC52" s="45">
        <v>0</v>
      </c>
      <c r="AD52" s="45">
        <v>0</v>
      </c>
      <c r="AE52" s="45">
        <v>0</v>
      </c>
      <c r="AF52" s="45">
        <v>0</v>
      </c>
      <c r="AG52" s="45">
        <v>0</v>
      </c>
      <c r="AH52" s="45">
        <v>0</v>
      </c>
      <c r="AI52" s="45">
        <v>0</v>
      </c>
      <c r="AJ52" s="45">
        <v>0</v>
      </c>
      <c r="AK52" s="45">
        <v>0</v>
      </c>
      <c r="AL52" s="45">
        <v>0</v>
      </c>
      <c r="AM52" s="45">
        <v>0</v>
      </c>
      <c r="AN52" s="45">
        <v>0</v>
      </c>
      <c r="AO52" s="45">
        <v>0</v>
      </c>
      <c r="AP52" s="45">
        <v>0</v>
      </c>
      <c r="AQ52" s="45">
        <v>0</v>
      </c>
      <c r="AR52" s="45">
        <v>0</v>
      </c>
      <c r="AS52" s="45">
        <v>0</v>
      </c>
      <c r="AT52" s="45">
        <v>0</v>
      </c>
      <c r="AU52" s="45">
        <v>0</v>
      </c>
      <c r="AV52" s="45">
        <v>0</v>
      </c>
      <c r="AW52" s="45">
        <v>0</v>
      </c>
      <c r="AX52" s="45">
        <v>0</v>
      </c>
      <c r="AY52" s="45">
        <v>0</v>
      </c>
      <c r="AZ52" s="45">
        <v>0</v>
      </c>
      <c r="BA52" s="45">
        <v>0</v>
      </c>
      <c r="BB52" s="45">
        <v>0</v>
      </c>
      <c r="BC52" s="45">
        <v>0</v>
      </c>
      <c r="BD52" s="45">
        <v>0</v>
      </c>
      <c r="BE52" s="45">
        <v>0</v>
      </c>
      <c r="BF52" s="45">
        <v>0</v>
      </c>
      <c r="BG52" s="45">
        <v>0</v>
      </c>
      <c r="BH52" s="45">
        <v>0</v>
      </c>
      <c r="BI52" s="45">
        <v>0</v>
      </c>
      <c r="BJ52" s="45">
        <v>0</v>
      </c>
      <c r="BK52" s="45">
        <v>0</v>
      </c>
      <c r="BL52" s="45">
        <v>0</v>
      </c>
      <c r="BM52" s="45">
        <v>0</v>
      </c>
      <c r="BN52" s="45">
        <v>0</v>
      </c>
      <c r="BO52" s="45">
        <v>0</v>
      </c>
      <c r="BP52" s="45">
        <v>0</v>
      </c>
      <c r="BQ52" s="45">
        <v>0</v>
      </c>
      <c r="BR52" s="45">
        <v>0</v>
      </c>
      <c r="BS52" s="45">
        <v>0</v>
      </c>
      <c r="BT52" s="45">
        <v>0</v>
      </c>
      <c r="BU52" s="45">
        <v>0</v>
      </c>
      <c r="BV52" s="45">
        <v>0</v>
      </c>
      <c r="BW52" s="45">
        <v>0</v>
      </c>
      <c r="BX52" s="45">
        <v>0</v>
      </c>
      <c r="BY52" s="45">
        <v>0</v>
      </c>
      <c r="BZ52" s="45">
        <v>0</v>
      </c>
      <c r="CA52" s="45">
        <v>0</v>
      </c>
      <c r="CB52" s="45">
        <v>0</v>
      </c>
      <c r="CC52" s="45">
        <v>0</v>
      </c>
      <c r="CD52" s="45">
        <v>0</v>
      </c>
      <c r="CE52" s="45">
        <v>0</v>
      </c>
      <c r="CF52" s="45">
        <v>0</v>
      </c>
      <c r="CG52" s="45">
        <v>0</v>
      </c>
      <c r="CH52" s="45">
        <v>0</v>
      </c>
    </row>
    <row r="53" spans="1:86" x14ac:dyDescent="0.25">
      <c r="A53" t="s">
        <v>113</v>
      </c>
      <c r="B53" s="43">
        <f>SUM(C53:CH53)</f>
      </c>
      <c r="C53" s="43">
        <f>C41</f>
      </c>
      <c r="D53" s="43">
        <f>D41</f>
      </c>
      <c r="E53" s="43">
        <f>E41</f>
      </c>
      <c r="F53" s="43">
        <f>F41</f>
      </c>
      <c r="G53" s="43">
        <f>G41</f>
      </c>
      <c r="H53" s="43">
        <f>H41</f>
      </c>
      <c r="I53" s="43">
        <f>I41</f>
      </c>
      <c r="J53" s="43">
        <f>J41</f>
      </c>
      <c r="K53" s="43">
        <f>K41</f>
      </c>
      <c r="L53" s="43">
        <f>L41</f>
      </c>
      <c r="M53" s="43">
        <f>M41</f>
      </c>
      <c r="N53" s="43">
        <f>N41</f>
      </c>
      <c r="O53" s="43">
        <f>O41</f>
      </c>
      <c r="P53" s="43">
        <f>P41</f>
      </c>
      <c r="Q53" s="43">
        <f>Q41</f>
      </c>
      <c r="R53" s="43">
        <f>R41</f>
      </c>
      <c r="S53" s="43">
        <f>S41</f>
      </c>
      <c r="T53" s="43">
        <f>T41</f>
      </c>
      <c r="U53" s="43">
        <f>U41</f>
      </c>
      <c r="V53" s="43">
        <f>V41</f>
      </c>
      <c r="W53" s="43">
        <f>W41</f>
      </c>
      <c r="X53" s="43">
        <f>X41</f>
      </c>
      <c r="Y53" s="43">
        <f>Y41</f>
      </c>
      <c r="Z53" s="43">
        <f>Z41</f>
      </c>
      <c r="AA53" s="43">
        <f>AA41</f>
      </c>
      <c r="AB53" s="43">
        <f>AB41</f>
      </c>
      <c r="AC53" s="43">
        <f>AC41</f>
      </c>
      <c r="AD53" s="43">
        <f>AD41</f>
      </c>
      <c r="AE53" s="43">
        <f>AE41</f>
      </c>
      <c r="AF53" s="43">
        <f>AF41</f>
      </c>
      <c r="AG53" s="43">
        <f>AG41</f>
      </c>
      <c r="AH53" s="43">
        <f>AH41</f>
      </c>
      <c r="AI53" s="43">
        <f>AI41</f>
      </c>
      <c r="AJ53" s="43">
        <f>AJ41</f>
      </c>
      <c r="AK53" s="43">
        <f>AK41</f>
      </c>
      <c r="AL53" s="43">
        <f>AL41</f>
      </c>
      <c r="AM53" s="43">
        <f>AM41</f>
      </c>
      <c r="AN53" s="43">
        <f>AN41</f>
      </c>
      <c r="AO53" s="43">
        <f>AO41</f>
      </c>
      <c r="AP53" s="43">
        <f>AP41</f>
      </c>
      <c r="AQ53" s="43">
        <f>AQ41</f>
      </c>
      <c r="AR53" s="43">
        <f>AR41</f>
      </c>
      <c r="AS53" s="43">
        <f>AS41</f>
      </c>
      <c r="AT53" s="43">
        <f>AT41</f>
      </c>
      <c r="AU53" s="43">
        <f>AU41</f>
      </c>
      <c r="AV53" s="43">
        <f>AV41</f>
      </c>
      <c r="AW53" s="43">
        <f>AW41</f>
      </c>
      <c r="AX53" s="43">
        <f>AX41</f>
      </c>
      <c r="AY53" s="43">
        <f>AY41</f>
      </c>
      <c r="AZ53" s="43">
        <f>AZ41</f>
      </c>
      <c r="BA53" s="43">
        <f>BA41</f>
      </c>
      <c r="BB53" s="43">
        <f>BB41</f>
      </c>
      <c r="BC53" s="43">
        <f>BC41</f>
      </c>
      <c r="BD53" s="43">
        <f>BD41</f>
      </c>
      <c r="BE53" s="43">
        <f>BE41</f>
      </c>
      <c r="BF53" s="43">
        <f>BF41</f>
      </c>
      <c r="BG53" s="43">
        <f>BG41</f>
      </c>
      <c r="BH53" s="43">
        <f>BH41</f>
      </c>
      <c r="BI53" s="43">
        <f>BI41</f>
      </c>
      <c r="BJ53" s="43">
        <f>BJ41</f>
      </c>
      <c r="BK53" s="43">
        <f>BK41</f>
      </c>
      <c r="BL53" s="43">
        <f>BL41</f>
      </c>
      <c r="BM53" s="43">
        <f>BM41</f>
      </c>
      <c r="BN53" s="43">
        <f>BN41</f>
      </c>
      <c r="BO53" s="43">
        <f>BO41</f>
      </c>
      <c r="BP53" s="43">
        <f>BP41</f>
      </c>
      <c r="BQ53" s="43">
        <f>BQ41</f>
      </c>
      <c r="BR53" s="43">
        <f>BR41</f>
      </c>
      <c r="BS53" s="43">
        <f>BS41</f>
      </c>
      <c r="BT53" s="43">
        <f>BT41</f>
      </c>
      <c r="BU53" s="43">
        <f>BU41</f>
      </c>
      <c r="BV53" s="43">
        <f>BV41</f>
      </c>
      <c r="BW53" s="43">
        <f>BW41</f>
      </c>
      <c r="BX53" s="43">
        <f>BX41</f>
      </c>
      <c r="BY53" s="43">
        <f>BY41</f>
      </c>
      <c r="BZ53" s="43">
        <f>BZ41</f>
      </c>
      <c r="CA53" s="43">
        <f>CA41</f>
      </c>
      <c r="CB53" s="43">
        <f>CB41</f>
      </c>
      <c r="CC53" s="43">
        <f>CC41</f>
      </c>
      <c r="CD53" s="43">
        <f>CD41</f>
      </c>
      <c r="CE53" s="43">
        <f>CE41</f>
      </c>
      <c r="CF53" s="43">
        <f>CF41</f>
      </c>
      <c r="CG53" s="43">
        <f>CG41</f>
      </c>
      <c r="CH53" s="43">
        <f>CH41</f>
      </c>
    </row>
    <row r="54" spans="1:86" s="44" customFormat="1" x14ac:dyDescent="0.25">
      <c r="A54" s="44" t="s">
        <v>114</v>
      </c>
      <c r="B54" s="45">
        <f>SUM(C54:CH54)</f>
      </c>
      <c r="C54" s="45">
        <f>C52-C53</f>
      </c>
      <c r="D54" s="45">
        <f>D52-D53</f>
      </c>
      <c r="E54" s="45">
        <f>E52-E53</f>
      </c>
      <c r="F54" s="45">
        <f>F52-F53</f>
      </c>
      <c r="G54" s="45">
        <f>G52-G53</f>
      </c>
      <c r="H54" s="45">
        <f>H52-H53</f>
      </c>
      <c r="I54" s="45">
        <f>I52-I53</f>
      </c>
      <c r="J54" s="45">
        <f>J52-J53</f>
      </c>
      <c r="K54" s="45">
        <f>K52-K53</f>
      </c>
      <c r="L54" s="45">
        <f>L52-L53</f>
      </c>
      <c r="M54" s="45">
        <f>M52-M53</f>
      </c>
      <c r="N54" s="45">
        <f>N52-N53</f>
      </c>
      <c r="O54" s="45">
        <f>O52-O53</f>
      </c>
      <c r="P54" s="45">
        <f>P52-P53</f>
      </c>
      <c r="Q54" s="45">
        <f>Q52-Q53</f>
      </c>
      <c r="R54" s="45">
        <f>R52-R53</f>
      </c>
      <c r="S54" s="45">
        <f>S52-S53</f>
      </c>
      <c r="T54" s="45">
        <f>T52-T53</f>
      </c>
      <c r="U54" s="45">
        <f>U52-U53</f>
      </c>
      <c r="V54" s="45">
        <f>V52-V53</f>
      </c>
      <c r="W54" s="45">
        <f>W52-W53</f>
      </c>
      <c r="X54" s="45">
        <f>X52-X53</f>
      </c>
      <c r="Y54" s="45">
        <f>Y52-Y53</f>
      </c>
      <c r="Z54" s="45">
        <f>Z52-Z53</f>
      </c>
      <c r="AA54" s="45">
        <f>AA52-AA53</f>
      </c>
      <c r="AB54" s="45">
        <f>AB52-AB53</f>
      </c>
      <c r="AC54" s="45">
        <f>AC52-AC53</f>
      </c>
      <c r="AD54" s="45">
        <f>AD52-AD53</f>
      </c>
      <c r="AE54" s="45">
        <f>AE52-AE53</f>
      </c>
      <c r="AF54" s="45">
        <f>AF52-AF53</f>
      </c>
      <c r="AG54" s="45">
        <f>AG52-AG53</f>
      </c>
      <c r="AH54" s="45">
        <f>AH52-AH53</f>
      </c>
      <c r="AI54" s="45">
        <f>AI52-AI53</f>
      </c>
      <c r="AJ54" s="45">
        <f>AJ52-AJ53</f>
      </c>
      <c r="AK54" s="45">
        <f>AK52-AK53</f>
      </c>
      <c r="AL54" s="45">
        <f>AL52-AL53</f>
      </c>
      <c r="AM54" s="45">
        <f>AM52-AM53</f>
      </c>
      <c r="AN54" s="45">
        <f>AN52-AN53</f>
      </c>
      <c r="AO54" s="45">
        <f>AO52-AO53</f>
      </c>
      <c r="AP54" s="45">
        <f>AP52-AP53</f>
      </c>
      <c r="AQ54" s="45">
        <f>AQ52-AQ53</f>
      </c>
      <c r="AR54" s="45">
        <f>AR52-AR53</f>
      </c>
      <c r="AS54" s="45">
        <f>AS52-AS53</f>
      </c>
      <c r="AT54" s="45">
        <f>AT52-AT53</f>
      </c>
      <c r="AU54" s="45">
        <f>AU52-AU53</f>
      </c>
      <c r="AV54" s="45">
        <f>AV52-AV53</f>
      </c>
      <c r="AW54" s="45">
        <f>AW52-AW53</f>
      </c>
      <c r="AX54" s="45">
        <f>AX52-AX53</f>
      </c>
      <c r="AY54" s="45">
        <f>AY52-AY53</f>
      </c>
      <c r="AZ54" s="45">
        <f>AZ52-AZ53</f>
      </c>
      <c r="BA54" s="45">
        <f>BA52-BA53</f>
      </c>
      <c r="BB54" s="45">
        <f>BB52-BB53</f>
      </c>
      <c r="BC54" s="45">
        <f>BC52-BC53</f>
      </c>
      <c r="BD54" s="45">
        <f>BD52-BD53</f>
      </c>
      <c r="BE54" s="45">
        <f>BE52-BE53</f>
      </c>
      <c r="BF54" s="45">
        <f>BF52-BF53</f>
      </c>
      <c r="BG54" s="45">
        <f>BG52-BG53</f>
      </c>
      <c r="BH54" s="45">
        <f>BH52-BH53</f>
      </c>
      <c r="BI54" s="45">
        <f>BI52-BI53</f>
      </c>
      <c r="BJ54" s="45">
        <f>BJ52-BJ53</f>
      </c>
      <c r="BK54" s="45">
        <f>BK52-BK53</f>
      </c>
      <c r="BL54" s="45">
        <f>BL52-BL53</f>
      </c>
      <c r="BM54" s="45">
        <f>BM52-BM53</f>
      </c>
      <c r="BN54" s="45">
        <f>BN52-BN53</f>
      </c>
      <c r="BO54" s="45">
        <f>BO52-BO53</f>
      </c>
      <c r="BP54" s="45">
        <f>BP52-BP53</f>
      </c>
      <c r="BQ54" s="45">
        <f>BQ52-BQ53</f>
      </c>
      <c r="BR54" s="45">
        <f>BR52-BR53</f>
      </c>
      <c r="BS54" s="45">
        <f>BS52-BS53</f>
      </c>
      <c r="BT54" s="45">
        <f>BT52-BT53</f>
      </c>
      <c r="BU54" s="45">
        <f>BU52-BU53</f>
      </c>
      <c r="BV54" s="45">
        <f>BV52-BV53</f>
      </c>
      <c r="BW54" s="45">
        <f>BW52-BW53</f>
      </c>
      <c r="BX54" s="45">
        <f>BX52-BX53</f>
      </c>
      <c r="BY54" s="45">
        <f>BY52-BY53</f>
      </c>
      <c r="BZ54" s="45">
        <f>BZ52-BZ53</f>
      </c>
      <c r="CA54" s="45">
        <f>CA52-CA53</f>
      </c>
      <c r="CB54" s="45">
        <f>CB52-CB53</f>
      </c>
      <c r="CC54" s="45">
        <f>CC52-CC53</f>
      </c>
      <c r="CD54" s="45">
        <f>CD52-CD53</f>
      </c>
      <c r="CE54" s="45">
        <f>CE52-CE53</f>
      </c>
      <c r="CF54" s="45">
        <f>CF52-CF53</f>
      </c>
      <c r="CG54" s="45">
        <f>CG52-CG53</f>
      </c>
      <c r="CH54" s="45">
        <f>CH52-CH53</f>
      </c>
    </row>
    <row r="55" spans="1:86" x14ac:dyDescent="0.25">
      <c r="A55" t="s">
        <v>252</v>
      </c>
      <c r="B55" s="43">
        <f>SUM(C55:CH55)</f>
      </c>
      <c r="C55" s="43">
        <v>0</v>
      </c>
      <c r="D55" s="43">
        <v>0</v>
      </c>
      <c r="E55" s="43">
        <v>0</v>
      </c>
      <c r="F55" s="43">
        <v>0</v>
      </c>
      <c r="G55" s="43">
        <v>0</v>
      </c>
      <c r="H55" s="43">
        <v>0</v>
      </c>
      <c r="I55" s="43">
        <v>0</v>
      </c>
      <c r="J55" s="43">
        <v>0</v>
      </c>
      <c r="K55" s="43">
        <v>0</v>
      </c>
      <c r="L55" s="43">
        <v>0</v>
      </c>
      <c r="M55" s="43">
        <v>0</v>
      </c>
      <c r="N55" s="43">
        <v>0</v>
      </c>
      <c r="O55" s="43">
        <v>0</v>
      </c>
      <c r="P55" s="43">
        <v>0</v>
      </c>
      <c r="Q55" s="43">
        <v>0</v>
      </c>
      <c r="R55" s="43">
        <v>0</v>
      </c>
      <c r="S55" s="43">
        <v>0</v>
      </c>
      <c r="T55" s="43">
        <v>0</v>
      </c>
      <c r="U55" s="43">
        <v>0</v>
      </c>
      <c r="V55" s="43">
        <v>0</v>
      </c>
      <c r="W55" s="43">
        <v>0</v>
      </c>
      <c r="X55" s="43">
        <v>0</v>
      </c>
      <c r="Y55" s="43">
        <v>0</v>
      </c>
      <c r="Z55" s="43">
        <v>43987.1524606202</v>
      </c>
      <c r="AA55" s="43">
        <v>43987.15246062021</v>
      </c>
      <c r="AB55" s="43">
        <v>43987.1524606202</v>
      </c>
      <c r="AC55" s="43">
        <v>43987.1524606202</v>
      </c>
      <c r="AD55" s="43">
        <v>43987.1524606202</v>
      </c>
      <c r="AE55" s="43">
        <v>43987.15246062021</v>
      </c>
      <c r="AF55" s="43">
        <v>43987.1524606202</v>
      </c>
      <c r="AG55" s="43">
        <v>43987.15246062021</v>
      </c>
      <c r="AH55" s="43">
        <v>43987.1524606202</v>
      </c>
      <c r="AI55" s="43">
        <v>43987.1524606202</v>
      </c>
      <c r="AJ55" s="43">
        <v>43987.1524606202</v>
      </c>
      <c r="AK55" s="43">
        <v>43987.1524606202</v>
      </c>
      <c r="AL55" s="43">
        <v>43987.1524606202</v>
      </c>
      <c r="AM55" s="43">
        <v>43987.15246062019</v>
      </c>
      <c r="AN55" s="43">
        <v>43987.152460620186</v>
      </c>
      <c r="AO55" s="43">
        <v>43987.15246062019</v>
      </c>
      <c r="AP55" s="43">
        <v>43987.152460620186</v>
      </c>
      <c r="AQ55" s="43">
        <v>43987.15246062019</v>
      </c>
      <c r="AR55" s="43">
        <v>43987.152460620186</v>
      </c>
      <c r="AS55" s="43">
        <v>43987.152460620186</v>
      </c>
      <c r="AT55" s="43">
        <v>43987.152460620186</v>
      </c>
      <c r="AU55" s="43">
        <v>43987.152460620186</v>
      </c>
      <c r="AV55" s="43">
        <v>43987.15246062018</v>
      </c>
      <c r="AW55" s="43">
        <v>43987.152460620186</v>
      </c>
      <c r="AX55" s="43">
        <v>43987.152460620186</v>
      </c>
      <c r="AY55" s="43">
        <v>43987.15246062018</v>
      </c>
      <c r="AZ55" s="43">
        <v>43987.152460620186</v>
      </c>
      <c r="BA55" s="43">
        <v>43987.152460620186</v>
      </c>
      <c r="BB55" s="43">
        <v>43987.15246062018</v>
      </c>
      <c r="BC55" s="43">
        <v>43987.15246062018</v>
      </c>
      <c r="BD55" s="43">
        <v>43987.152460620186</v>
      </c>
      <c r="BE55" s="43">
        <v>43987.15246062018</v>
      </c>
      <c r="BF55" s="43">
        <v>43987.15246062018</v>
      </c>
      <c r="BG55" s="43">
        <v>43987.15246062018</v>
      </c>
      <c r="BH55" s="43">
        <v>43987.15246062018</v>
      </c>
      <c r="BI55" s="43">
        <v>43987.15246062017</v>
      </c>
      <c r="BJ55" s="43">
        <v>43987.15246062018</v>
      </c>
      <c r="BK55" s="43">
        <v>43987.15246062017</v>
      </c>
      <c r="BL55" s="43">
        <v>43987.15246062018</v>
      </c>
      <c r="BM55" s="43">
        <v>43987.152460620186</v>
      </c>
      <c r="BN55" s="43">
        <v>43987.152460620164</v>
      </c>
      <c r="BO55" s="43">
        <v>43987.15246062017</v>
      </c>
      <c r="BP55" s="43">
        <v>43987.15246062017</v>
      </c>
      <c r="BQ55" s="43">
        <v>43987.15246062017</v>
      </c>
      <c r="BR55" s="43">
        <v>43987.15246062017</v>
      </c>
      <c r="BS55" s="43">
        <v>43987.152460620164</v>
      </c>
      <c r="BT55" s="43">
        <v>43987.152460620164</v>
      </c>
      <c r="BU55" s="43">
        <v>43987.15246062016</v>
      </c>
      <c r="BV55" s="43">
        <v>43987.152460620164</v>
      </c>
      <c r="BW55" s="43">
        <v>43987.152460620164</v>
      </c>
      <c r="BX55" s="43">
        <v>43987.15246062016</v>
      </c>
      <c r="BY55" s="43">
        <v>43987.15246062015</v>
      </c>
      <c r="BZ55" s="43">
        <v>43987.15246062016</v>
      </c>
      <c r="CA55" s="43">
        <v>43987.15246062016</v>
      </c>
      <c r="CB55" s="43">
        <v>43987.15246062015</v>
      </c>
      <c r="CC55" s="43">
        <v>43987.15246062015</v>
      </c>
      <c r="CD55" s="43">
        <v>43987.15246062016</v>
      </c>
      <c r="CE55" s="43">
        <v>43987.15246062015</v>
      </c>
      <c r="CF55" s="43">
        <v>43987.15246062014</v>
      </c>
      <c r="CG55" s="43">
        <v>43987.15246062014</v>
      </c>
      <c r="CH55" s="43">
        <v>43987.15246062014</v>
      </c>
    </row>
    <row r="56" spans="1:86" s="44" customFormat="1" x14ac:dyDescent="0.25">
      <c r="A56" s="44" t="s">
        <v>113</v>
      </c>
      <c r="B56" s="45">
        <f>SUM(C56:CH56)</f>
      </c>
      <c r="C56" s="45">
        <f>C42</f>
      </c>
      <c r="D56" s="45">
        <f>D42</f>
      </c>
      <c r="E56" s="45">
        <f>E42</f>
      </c>
      <c r="F56" s="45">
        <f>F42</f>
      </c>
      <c r="G56" s="45">
        <f>G42</f>
      </c>
      <c r="H56" s="45">
        <f>H42</f>
      </c>
      <c r="I56" s="45">
        <f>I42</f>
      </c>
      <c r="J56" s="45">
        <f>J42</f>
      </c>
      <c r="K56" s="45">
        <f>K42</f>
      </c>
      <c r="L56" s="45">
        <f>L42</f>
      </c>
      <c r="M56" s="45">
        <f>M42</f>
      </c>
      <c r="N56" s="45">
        <f>N42</f>
      </c>
      <c r="O56" s="45">
        <f>O42</f>
      </c>
      <c r="P56" s="45">
        <f>P42</f>
      </c>
      <c r="Q56" s="45">
        <f>Q42</f>
      </c>
      <c r="R56" s="45">
        <f>R42</f>
      </c>
      <c r="S56" s="45">
        <f>S42</f>
      </c>
      <c r="T56" s="45">
        <f>T42</f>
      </c>
      <c r="U56" s="45">
        <f>U42</f>
      </c>
      <c r="V56" s="45">
        <f>V42</f>
      </c>
      <c r="W56" s="45">
        <f>W42</f>
      </c>
      <c r="X56" s="45">
        <f>X42</f>
      </c>
      <c r="Y56" s="45">
        <f>Y42</f>
      </c>
      <c r="Z56" s="45">
        <f>Z42</f>
      </c>
      <c r="AA56" s="45">
        <f>AA42</f>
      </c>
      <c r="AB56" s="45">
        <f>AB42</f>
      </c>
      <c r="AC56" s="45">
        <f>AC42</f>
      </c>
      <c r="AD56" s="45">
        <f>AD42</f>
      </c>
      <c r="AE56" s="45">
        <f>AE42</f>
      </c>
      <c r="AF56" s="45">
        <f>AF42</f>
      </c>
      <c r="AG56" s="45">
        <f>AG42</f>
      </c>
      <c r="AH56" s="45">
        <f>AH42</f>
      </c>
      <c r="AI56" s="45">
        <f>AI42</f>
      </c>
      <c r="AJ56" s="45">
        <f>AJ42</f>
      </c>
      <c r="AK56" s="45">
        <f>AK42</f>
      </c>
      <c r="AL56" s="45">
        <f>AL42</f>
      </c>
      <c r="AM56" s="45">
        <f>AM42</f>
      </c>
      <c r="AN56" s="45">
        <f>AN42</f>
      </c>
      <c r="AO56" s="45">
        <f>AO42</f>
      </c>
      <c r="AP56" s="45">
        <f>AP42</f>
      </c>
      <c r="AQ56" s="45">
        <f>AQ42</f>
      </c>
      <c r="AR56" s="45">
        <f>AR42</f>
      </c>
      <c r="AS56" s="45">
        <f>AS42</f>
      </c>
      <c r="AT56" s="45">
        <f>AT42</f>
      </c>
      <c r="AU56" s="45">
        <f>AU42</f>
      </c>
      <c r="AV56" s="45">
        <f>AV42</f>
      </c>
      <c r="AW56" s="45">
        <f>AW42</f>
      </c>
      <c r="AX56" s="45">
        <f>AX42</f>
      </c>
      <c r="AY56" s="45">
        <f>AY42</f>
      </c>
      <c r="AZ56" s="45">
        <f>AZ42</f>
      </c>
      <c r="BA56" s="45">
        <f>BA42</f>
      </c>
      <c r="BB56" s="45">
        <f>BB42</f>
      </c>
      <c r="BC56" s="45">
        <f>BC42</f>
      </c>
      <c r="BD56" s="45">
        <f>BD42</f>
      </c>
      <c r="BE56" s="45">
        <f>BE42</f>
      </c>
      <c r="BF56" s="45">
        <f>BF42</f>
      </c>
      <c r="BG56" s="45">
        <f>BG42</f>
      </c>
      <c r="BH56" s="45">
        <f>BH42</f>
      </c>
      <c r="BI56" s="45">
        <f>BI42</f>
      </c>
      <c r="BJ56" s="45">
        <f>BJ42</f>
      </c>
      <c r="BK56" s="45">
        <f>BK42</f>
      </c>
      <c r="BL56" s="45">
        <f>BL42</f>
      </c>
      <c r="BM56" s="45">
        <f>BM42</f>
      </c>
      <c r="BN56" s="45">
        <f>BN42</f>
      </c>
      <c r="BO56" s="45">
        <f>BO42</f>
      </c>
      <c r="BP56" s="45">
        <f>BP42</f>
      </c>
      <c r="BQ56" s="45">
        <f>BQ42</f>
      </c>
      <c r="BR56" s="45">
        <f>BR42</f>
      </c>
      <c r="BS56" s="45">
        <f>BS42</f>
      </c>
      <c r="BT56" s="45">
        <f>BT42</f>
      </c>
      <c r="BU56" s="45">
        <f>BU42</f>
      </c>
      <c r="BV56" s="45">
        <f>BV42</f>
      </c>
      <c r="BW56" s="45">
        <f>BW42</f>
      </c>
      <c r="BX56" s="45">
        <f>BX42</f>
      </c>
      <c r="BY56" s="45">
        <f>BY42</f>
      </c>
      <c r="BZ56" s="45">
        <f>BZ42</f>
      </c>
      <c r="CA56" s="45">
        <f>CA42</f>
      </c>
      <c r="CB56" s="45">
        <f>CB42</f>
      </c>
      <c r="CC56" s="45">
        <f>CC42</f>
      </c>
      <c r="CD56" s="45">
        <f>CD42</f>
      </c>
      <c r="CE56" s="45">
        <f>CE42</f>
      </c>
      <c r="CF56" s="45">
        <f>CF42</f>
      </c>
      <c r="CG56" s="45">
        <f>CG42</f>
      </c>
      <c r="CH56" s="45">
        <f>CH42</f>
      </c>
    </row>
    <row r="57" spans="1:86" x14ac:dyDescent="0.25">
      <c r="A57" t="s">
        <v>114</v>
      </c>
      <c r="B57" s="43">
        <f>SUM(C57:CH57)</f>
      </c>
      <c r="C57" s="43">
        <f>C55-C56</f>
      </c>
      <c r="D57" s="43">
        <f>D55-D56</f>
      </c>
      <c r="E57" s="43">
        <f>E55-E56</f>
      </c>
      <c r="F57" s="43">
        <f>F55-F56</f>
      </c>
      <c r="G57" s="43">
        <f>G55-G56</f>
      </c>
      <c r="H57" s="43">
        <f>H55-H56</f>
      </c>
      <c r="I57" s="43">
        <f>I55-I56</f>
      </c>
      <c r="J57" s="43">
        <f>J55-J56</f>
      </c>
      <c r="K57" s="43">
        <f>K55-K56</f>
      </c>
      <c r="L57" s="43">
        <f>L55-L56</f>
      </c>
      <c r="M57" s="43">
        <f>M55-M56</f>
      </c>
      <c r="N57" s="43">
        <f>N55-N56</f>
      </c>
      <c r="O57" s="43">
        <f>O55-O56</f>
      </c>
      <c r="P57" s="43">
        <f>P55-P56</f>
      </c>
      <c r="Q57" s="43">
        <f>Q55-Q56</f>
      </c>
      <c r="R57" s="43">
        <f>R55-R56</f>
      </c>
      <c r="S57" s="43">
        <f>S55-S56</f>
      </c>
      <c r="T57" s="43">
        <f>T55-T56</f>
      </c>
      <c r="U57" s="43">
        <f>U55-U56</f>
      </c>
      <c r="V57" s="43">
        <f>V55-V56</f>
      </c>
      <c r="W57" s="43">
        <f>W55-W56</f>
      </c>
      <c r="X57" s="43">
        <f>X55-X56</f>
      </c>
      <c r="Y57" s="43">
        <f>Y55-Y56</f>
      </c>
      <c r="Z57" s="43">
        <f>Z55-Z56</f>
      </c>
      <c r="AA57" s="43">
        <f>AA55-AA56</f>
      </c>
      <c r="AB57" s="43">
        <f>AB55-AB56</f>
      </c>
      <c r="AC57" s="43">
        <f>AC55-AC56</f>
      </c>
      <c r="AD57" s="43">
        <f>AD55-AD56</f>
      </c>
      <c r="AE57" s="43">
        <f>AE55-AE56</f>
      </c>
      <c r="AF57" s="43">
        <f>AF55-AF56</f>
      </c>
      <c r="AG57" s="43">
        <f>AG55-AG56</f>
      </c>
      <c r="AH57" s="43">
        <f>AH55-AH56</f>
      </c>
      <c r="AI57" s="43">
        <f>AI55-AI56</f>
      </c>
      <c r="AJ57" s="43">
        <f>AJ55-AJ56</f>
      </c>
      <c r="AK57" s="43">
        <f>AK55-AK56</f>
      </c>
      <c r="AL57" s="43">
        <f>AL55-AL56</f>
      </c>
      <c r="AM57" s="43">
        <f>AM55-AM56</f>
      </c>
      <c r="AN57" s="43">
        <f>AN55-AN56</f>
      </c>
      <c r="AO57" s="43">
        <f>AO55-AO56</f>
      </c>
      <c r="AP57" s="43">
        <f>AP55-AP56</f>
      </c>
      <c r="AQ57" s="43">
        <f>AQ55-AQ56</f>
      </c>
      <c r="AR57" s="43">
        <f>AR55-AR56</f>
      </c>
      <c r="AS57" s="43">
        <f>AS55-AS56</f>
      </c>
      <c r="AT57" s="43">
        <f>AT55-AT56</f>
      </c>
      <c r="AU57" s="43">
        <f>AU55-AU56</f>
      </c>
      <c r="AV57" s="43">
        <f>AV55-AV56</f>
      </c>
      <c r="AW57" s="43">
        <f>AW55-AW56</f>
      </c>
      <c r="AX57" s="43">
        <f>AX55-AX56</f>
      </c>
      <c r="AY57" s="43">
        <f>AY55-AY56</f>
      </c>
      <c r="AZ57" s="43">
        <f>AZ55-AZ56</f>
      </c>
      <c r="BA57" s="43">
        <f>BA55-BA56</f>
      </c>
      <c r="BB57" s="43">
        <f>BB55-BB56</f>
      </c>
      <c r="BC57" s="43">
        <f>BC55-BC56</f>
      </c>
      <c r="BD57" s="43">
        <f>BD55-BD56</f>
      </c>
      <c r="BE57" s="43">
        <f>BE55-BE56</f>
      </c>
      <c r="BF57" s="43">
        <f>BF55-BF56</f>
      </c>
      <c r="BG57" s="43">
        <f>BG55-BG56</f>
      </c>
      <c r="BH57" s="43">
        <f>BH55-BH56</f>
      </c>
      <c r="BI57" s="43">
        <f>BI55-BI56</f>
      </c>
      <c r="BJ57" s="43">
        <f>BJ55-BJ56</f>
      </c>
      <c r="BK57" s="43">
        <f>BK55-BK56</f>
      </c>
      <c r="BL57" s="43">
        <f>BL55-BL56</f>
      </c>
      <c r="BM57" s="43">
        <f>BM55-BM56</f>
      </c>
      <c r="BN57" s="43">
        <f>BN55-BN56</f>
      </c>
      <c r="BO57" s="43">
        <f>BO55-BO56</f>
      </c>
      <c r="BP57" s="43">
        <f>BP55-BP56</f>
      </c>
      <c r="BQ57" s="43">
        <f>BQ55-BQ56</f>
      </c>
      <c r="BR57" s="43">
        <f>BR55-BR56</f>
      </c>
      <c r="BS57" s="43">
        <f>BS55-BS56</f>
      </c>
      <c r="BT57" s="43">
        <f>BT55-BT56</f>
      </c>
      <c r="BU57" s="43">
        <f>BU55-BU56</f>
      </c>
      <c r="BV57" s="43">
        <f>BV55-BV56</f>
      </c>
      <c r="BW57" s="43">
        <f>BW55-BW56</f>
      </c>
      <c r="BX57" s="43">
        <f>BX55-BX56</f>
      </c>
      <c r="BY57" s="43">
        <f>BY55-BY56</f>
      </c>
      <c r="BZ57" s="43">
        <f>BZ55-BZ56</f>
      </c>
      <c r="CA57" s="43">
        <f>CA55-CA56</f>
      </c>
      <c r="CB57" s="43">
        <f>CB55-CB56</f>
      </c>
      <c r="CC57" s="43">
        <f>CC55-CC56</f>
      </c>
      <c r="CD57" s="43">
        <f>CD55-CD56</f>
      </c>
      <c r="CE57" s="43">
        <f>CE55-CE56</f>
      </c>
      <c r="CF57" s="43">
        <f>CF55-CF56</f>
      </c>
      <c r="CG57" s="43">
        <f>CG55-CG56</f>
      </c>
      <c r="CH57" s="43">
        <f>CH55-CH56</f>
      </c>
    </row>
    <row r="58" spans="1:86" s="46" customFormat="1" x14ac:dyDescent="0.25">
      <c r="A58" s="46" t="s">
        <v>116</v>
      </c>
      <c r="B58" s="47">
        <f>SUM(C58:CH58)</f>
      </c>
      <c r="C58" s="47">
        <f>-(C52+C51+C55)</f>
      </c>
      <c r="D58" s="47">
        <f>-(D52+D51+D55)</f>
      </c>
      <c r="E58" s="47">
        <f>-(E52+E51+E55)</f>
      </c>
      <c r="F58" s="47">
        <f>-(F52+F51+F55)</f>
      </c>
      <c r="G58" s="47">
        <f>-(G52+G51+G55)</f>
      </c>
      <c r="H58" s="47">
        <f>-(H52+H51+H55)</f>
      </c>
      <c r="I58" s="47">
        <f>-(I52+I51+I55)</f>
      </c>
      <c r="J58" s="47">
        <f>-(J52+J51+J55)</f>
      </c>
      <c r="K58" s="47">
        <f>-(K52+K51+K55)</f>
      </c>
      <c r="L58" s="47">
        <f>-(L52+L51+L55)</f>
      </c>
      <c r="M58" s="47">
        <f>-(M52+M51+M55)</f>
      </c>
      <c r="N58" s="47">
        <f>-(N52+N51+N55)</f>
      </c>
      <c r="O58" s="47">
        <f>-(O52+O51+O55)</f>
      </c>
      <c r="P58" s="47">
        <f>-(P52+P51+P55)</f>
      </c>
      <c r="Q58" s="47">
        <f>-(Q52+Q51+Q55)</f>
      </c>
      <c r="R58" s="47">
        <f>-(R52+R51+R55)</f>
      </c>
      <c r="S58" s="47">
        <f>-(S52+S51+S55)</f>
      </c>
      <c r="T58" s="47">
        <f>-(T52+T51+T55)</f>
      </c>
      <c r="U58" s="47">
        <f>-(U52+U51+U55)</f>
      </c>
      <c r="V58" s="47">
        <f>-(V52+V51+V55)</f>
      </c>
      <c r="W58" s="47">
        <f>-(W52+W51+W55)</f>
      </c>
      <c r="X58" s="47">
        <f>-(X52+X51+X55)</f>
      </c>
      <c r="Y58" s="47">
        <f>-(Y52+Y51+Y55)</f>
      </c>
      <c r="Z58" s="47">
        <f>-(Z52+Z51+Z55)</f>
      </c>
      <c r="AA58" s="47">
        <f>-(AA52+AA51+AA55)</f>
      </c>
      <c r="AB58" s="47">
        <f>-(AB52+AB51+AB55)</f>
      </c>
      <c r="AC58" s="47">
        <f>-(AC52+AC51+AC55)</f>
      </c>
      <c r="AD58" s="47">
        <f>-(AD52+AD51+AD55)</f>
      </c>
      <c r="AE58" s="47">
        <f>-(AE52+AE51+AE55)</f>
      </c>
      <c r="AF58" s="47">
        <f>-(AF52+AF51+AF55)</f>
      </c>
      <c r="AG58" s="47">
        <f>-(AG52+AG51+AG55)</f>
      </c>
      <c r="AH58" s="47">
        <f>-(AH52+AH51+AH55)</f>
      </c>
      <c r="AI58" s="47">
        <f>-(AI52+AI51+AI55)</f>
      </c>
      <c r="AJ58" s="47">
        <f>-(AJ52+AJ51+AJ55)</f>
      </c>
      <c r="AK58" s="47">
        <f>-(AK52+AK51+AK55)</f>
      </c>
      <c r="AL58" s="47">
        <f>-(AL52+AL51+AL55)</f>
      </c>
      <c r="AM58" s="47">
        <f>-(AM52+AM51+AM55)</f>
      </c>
      <c r="AN58" s="47">
        <f>-(AN52+AN51+AN55)</f>
      </c>
      <c r="AO58" s="47">
        <f>-(AO52+AO51+AO55)</f>
      </c>
      <c r="AP58" s="47">
        <f>-(AP52+AP51+AP55)</f>
      </c>
      <c r="AQ58" s="47">
        <f>-(AQ52+AQ51+AQ55)</f>
      </c>
      <c r="AR58" s="47">
        <f>-(AR52+AR51+AR55)</f>
      </c>
      <c r="AS58" s="47">
        <f>-(AS52+AS51+AS55)</f>
      </c>
      <c r="AT58" s="47">
        <f>-(AT52+AT51+AT55)</f>
      </c>
      <c r="AU58" s="47">
        <f>-(AU52+AU51+AU55)</f>
      </c>
      <c r="AV58" s="47">
        <f>-(AV52+AV51+AV55)</f>
      </c>
      <c r="AW58" s="47">
        <f>-(AW52+AW51+AW55)</f>
      </c>
      <c r="AX58" s="47">
        <f>-(AX52+AX51+AX55)</f>
      </c>
      <c r="AY58" s="47">
        <f>-(AY52+AY51+AY55)</f>
      </c>
      <c r="AZ58" s="47">
        <f>-(AZ52+AZ51+AZ55)</f>
      </c>
      <c r="BA58" s="47">
        <f>-(BA52+BA51+BA55)</f>
      </c>
      <c r="BB58" s="47">
        <f>-(BB52+BB51+BB55)</f>
      </c>
      <c r="BC58" s="47">
        <f>-(BC52+BC51+BC55)</f>
      </c>
      <c r="BD58" s="47">
        <f>-(BD52+BD51+BD55)</f>
      </c>
      <c r="BE58" s="47">
        <f>-(BE52+BE51+BE55)</f>
      </c>
      <c r="BF58" s="47">
        <f>-(BF52+BF51+BF55)</f>
      </c>
      <c r="BG58" s="47">
        <f>-(BG52+BG51+BG55)</f>
      </c>
      <c r="BH58" s="47">
        <f>-(BH52+BH51+BH55)</f>
      </c>
      <c r="BI58" s="47">
        <f>-(BI52+BI51+BI55)</f>
      </c>
      <c r="BJ58" s="47">
        <f>-(BJ52+BJ51+BJ55)</f>
      </c>
      <c r="BK58" s="47">
        <f>-(BK52+BK51+BK55)</f>
      </c>
      <c r="BL58" s="47">
        <f>-(BL52+BL51+BL55)</f>
      </c>
      <c r="BM58" s="47">
        <f>-(BM52+BM51+BM55)</f>
      </c>
      <c r="BN58" s="47">
        <f>-(BN52+BN51+BN55)</f>
      </c>
      <c r="BO58" s="47">
        <f>-(BO52+BO51+BO55)</f>
      </c>
      <c r="BP58" s="47">
        <f>-(BP52+BP51+BP55)</f>
      </c>
      <c r="BQ58" s="47">
        <f>-(BQ52+BQ51+BQ55)</f>
      </c>
      <c r="BR58" s="47">
        <f>-(BR52+BR51+BR55)</f>
      </c>
      <c r="BS58" s="47">
        <f>-(BS52+BS51+BS55)</f>
      </c>
      <c r="BT58" s="47">
        <f>-(BT52+BT51+BT55)</f>
      </c>
      <c r="BU58" s="47">
        <f>-(BU52+BU51+BU55)</f>
      </c>
      <c r="BV58" s="47">
        <f>-(BV52+BV51+BV55)</f>
      </c>
      <c r="BW58" s="47">
        <f>-(BW52+BW51+BW55)</f>
      </c>
      <c r="BX58" s="47">
        <f>-(BX52+BX51+BX55)</f>
      </c>
      <c r="BY58" s="47">
        <f>-(BY52+BY51+BY55)</f>
      </c>
      <c r="BZ58" s="47">
        <f>-(BZ52+BZ51+BZ55)</f>
      </c>
      <c r="CA58" s="47">
        <f>-(CA52+CA51+CA55)</f>
      </c>
      <c r="CB58" s="47">
        <f>-(CB52+CB51+CB55)</f>
      </c>
      <c r="CC58" s="47">
        <f>-(CC52+CC51+CC55)</f>
      </c>
      <c r="CD58" s="47">
        <f>-(CD52+CD51+CD55)</f>
      </c>
      <c r="CE58" s="47">
        <f>-(CE52+CE51+CE55)</f>
      </c>
      <c r="CF58" s="47">
        <f>-(CF52+CF51+CF55)</f>
      </c>
      <c r="CG58" s="47">
        <f>-(CG52+CG51+CG55)</f>
      </c>
      <c r="CH58" s="47">
        <f>-(CH52+CH51+CH55)</f>
      </c>
    </row>
    <row r="60" spans="1:86" s="46" customFormat="1" x14ac:dyDescent="0.25">
      <c r="A60" s="46" t="s">
        <v>117</v>
      </c>
      <c r="B60" s="47">
        <f>SUM(C60:CH60)</f>
      </c>
      <c r="C60" s="47">
        <f>C29+C58</f>
      </c>
      <c r="D60" s="47">
        <f>D29+D58</f>
      </c>
      <c r="E60" s="47">
        <f>E29+E58</f>
      </c>
      <c r="F60" s="47">
        <f>F29+F58</f>
      </c>
      <c r="G60" s="47">
        <f>G29+G58</f>
      </c>
      <c r="H60" s="47">
        <f>H29+H58</f>
      </c>
      <c r="I60" s="47">
        <f>I29+I58</f>
      </c>
      <c r="J60" s="47">
        <f>J29+J58</f>
      </c>
      <c r="K60" s="47">
        <f>K29+K58</f>
      </c>
      <c r="L60" s="47">
        <f>L29+L58</f>
      </c>
      <c r="M60" s="47">
        <f>M29+M58</f>
      </c>
      <c r="N60" s="47">
        <f>N29+N58</f>
      </c>
      <c r="O60" s="47">
        <f>O29+O58</f>
      </c>
      <c r="P60" s="47">
        <f>P29+P58</f>
      </c>
      <c r="Q60" s="47">
        <f>Q29+Q58</f>
      </c>
      <c r="R60" s="47">
        <f>R29+R58</f>
      </c>
      <c r="S60" s="47">
        <f>S29+S58</f>
      </c>
      <c r="T60" s="47">
        <f>T29+T58</f>
      </c>
      <c r="U60" s="47">
        <f>U29+U58</f>
      </c>
      <c r="V60" s="47">
        <f>V29+V58</f>
      </c>
      <c r="W60" s="47">
        <f>W29+W58</f>
      </c>
      <c r="X60" s="47">
        <f>X29+X58</f>
      </c>
      <c r="Y60" s="47">
        <f>Y29+Y58</f>
      </c>
      <c r="Z60" s="47">
        <f>Z29+Z58</f>
      </c>
      <c r="AA60" s="47">
        <f>AA29+AA58</f>
      </c>
      <c r="AB60" s="47">
        <f>AB29+AB58</f>
      </c>
      <c r="AC60" s="47">
        <f>AC29+AC58</f>
      </c>
      <c r="AD60" s="47">
        <f>AD29+AD58</f>
      </c>
      <c r="AE60" s="47">
        <f>AE29+AE58</f>
      </c>
      <c r="AF60" s="47">
        <f>AF29+AF58</f>
      </c>
      <c r="AG60" s="47">
        <f>AG29+AG58</f>
      </c>
      <c r="AH60" s="47">
        <f>AH29+AH58</f>
      </c>
      <c r="AI60" s="47">
        <f>AI29+AI58</f>
      </c>
      <c r="AJ60" s="47">
        <f>AJ29+AJ58</f>
      </c>
      <c r="AK60" s="47">
        <f>AK29+AK58</f>
      </c>
      <c r="AL60" s="47">
        <f>AL29+AL58</f>
      </c>
      <c r="AM60" s="47">
        <f>AM29+AM58</f>
      </c>
      <c r="AN60" s="47">
        <f>AN29+AN58</f>
      </c>
      <c r="AO60" s="47">
        <f>AO29+AO58</f>
      </c>
      <c r="AP60" s="47">
        <f>AP29+AP58</f>
      </c>
      <c r="AQ60" s="47">
        <f>AQ29+AQ58</f>
      </c>
      <c r="AR60" s="47">
        <f>AR29+AR58</f>
      </c>
      <c r="AS60" s="47">
        <f>AS29+AS58</f>
      </c>
      <c r="AT60" s="47">
        <f>AT29+AT58</f>
      </c>
      <c r="AU60" s="47">
        <f>AU29+AU58</f>
      </c>
      <c r="AV60" s="47">
        <f>AV29+AV58</f>
      </c>
      <c r="AW60" s="47">
        <f>AW29+AW58</f>
      </c>
      <c r="AX60" s="47">
        <f>AX29+AX58</f>
      </c>
      <c r="AY60" s="47">
        <f>AY29+AY58</f>
      </c>
      <c r="AZ60" s="47">
        <f>AZ29+AZ58</f>
      </c>
      <c r="BA60" s="47">
        <f>BA29+BA58</f>
      </c>
      <c r="BB60" s="47">
        <f>BB29+BB58</f>
      </c>
      <c r="BC60" s="47">
        <f>BC29+BC58</f>
      </c>
      <c r="BD60" s="47">
        <f>BD29+BD58</f>
      </c>
      <c r="BE60" s="47">
        <f>BE29+BE58</f>
      </c>
      <c r="BF60" s="47">
        <f>BF29+BF58</f>
      </c>
      <c r="BG60" s="47">
        <f>BG29+BG58</f>
      </c>
      <c r="BH60" s="47">
        <f>BH29+BH58</f>
      </c>
      <c r="BI60" s="47">
        <f>BI29+BI58</f>
      </c>
      <c r="BJ60" s="47">
        <f>BJ29+BJ58</f>
      </c>
      <c r="BK60" s="47">
        <f>BK29+BK58</f>
      </c>
      <c r="BL60" s="47">
        <f>BL29+BL58</f>
      </c>
      <c r="BM60" s="47">
        <f>BM29+BM58</f>
      </c>
      <c r="BN60" s="47">
        <f>BN29+BN58</f>
      </c>
      <c r="BO60" s="47">
        <f>BO29+BO58</f>
      </c>
      <c r="BP60" s="47">
        <f>BP29+BP58</f>
      </c>
      <c r="BQ60" s="47">
        <f>BQ29+BQ58</f>
      </c>
      <c r="BR60" s="47">
        <f>BR29+BR58</f>
      </c>
      <c r="BS60" s="47">
        <f>BS29+BS58</f>
      </c>
      <c r="BT60" s="47">
        <f>BT29+BT58</f>
      </c>
      <c r="BU60" s="47">
        <f>BU29+BU58</f>
      </c>
      <c r="BV60" s="47">
        <f>BV29+BV58</f>
      </c>
      <c r="BW60" s="47">
        <f>BW29+BW58</f>
      </c>
      <c r="BX60" s="47">
        <f>BX29+BX58</f>
      </c>
      <c r="BY60" s="47">
        <f>BY29+BY58</f>
      </c>
      <c r="BZ60" s="47">
        <f>BZ29+BZ58</f>
      </c>
      <c r="CA60" s="47">
        <f>CA29+CA58</f>
      </c>
      <c r="CB60" s="47">
        <f>CB29+CB58</f>
      </c>
      <c r="CC60" s="47">
        <f>CC29+CC58</f>
      </c>
      <c r="CD60" s="47">
        <f>CD29+CD58</f>
      </c>
      <c r="CE60" s="47">
        <f>CE29+CE58</f>
      </c>
      <c r="CF60" s="47">
        <f>CF29+CF58</f>
      </c>
      <c r="CG60" s="47">
        <f>CG29+CG58</f>
      </c>
      <c r="CH60" s="47">
        <f>CH29+CH58</f>
      </c>
    </row>
    <row r="61" spans="1:86" x14ac:dyDescent="0.25">
      <c r="A61" t="s">
        <v>253</v>
      </c>
      <c r="B61" s="49">
        <f>AVERAGE(C61:CH61)</f>
      </c>
      <c r="C61" s="49">
        <f>IF(C22&lt;&gt;0, C60/C22, 0)</f>
      </c>
      <c r="D61" s="49">
        <f>IF(D22&lt;&gt;0, D60/D22, 0)</f>
      </c>
      <c r="E61" s="49">
        <f>IF(E22&lt;&gt;0, E60/E22, 0)</f>
      </c>
      <c r="F61" s="49">
        <f>IF(F22&lt;&gt;0, F60/F22, 0)</f>
      </c>
      <c r="G61" s="49">
        <f>IF(G22&lt;&gt;0, G60/G22, 0)</f>
      </c>
      <c r="H61" s="49">
        <f>IF(H22&lt;&gt;0, H60/H22, 0)</f>
      </c>
      <c r="I61" s="49">
        <f>IF(I22&lt;&gt;0, I60/I22, 0)</f>
      </c>
      <c r="J61" s="49">
        <f>IF(J22&lt;&gt;0, J60/J22, 0)</f>
      </c>
      <c r="K61" s="49">
        <f>IF(K22&lt;&gt;0, K60/K22, 0)</f>
      </c>
      <c r="L61" s="49">
        <f>IF(L22&lt;&gt;0, L60/L22, 0)</f>
      </c>
      <c r="M61" s="49">
        <f>IF(M22&lt;&gt;0, M60/M22, 0)</f>
      </c>
      <c r="N61" s="49">
        <f>IF(N22&lt;&gt;0, N60/N22, 0)</f>
      </c>
      <c r="O61" s="49">
        <f>IF(O22&lt;&gt;0, O60/O22, 0)</f>
      </c>
      <c r="P61" s="49">
        <f>IF(P22&lt;&gt;0, P60/P22, 0)</f>
      </c>
      <c r="Q61" s="49">
        <f>IF(Q22&lt;&gt;0, Q60/Q22, 0)</f>
      </c>
      <c r="R61" s="49">
        <f>IF(R22&lt;&gt;0, R60/R22, 0)</f>
      </c>
      <c r="S61" s="49">
        <f>IF(S22&lt;&gt;0, S60/S22, 0)</f>
      </c>
      <c r="T61" s="49">
        <f>IF(T22&lt;&gt;0, T60/T22, 0)</f>
      </c>
      <c r="U61" s="49">
        <f>IF(U22&lt;&gt;0, U60/U22, 0)</f>
      </c>
      <c r="V61" s="49">
        <f>IF(V22&lt;&gt;0, V60/V22, 0)</f>
      </c>
      <c r="W61" s="49">
        <f>IF(W22&lt;&gt;0, W60/W22, 0)</f>
      </c>
      <c r="X61" s="49">
        <f>IF(X22&lt;&gt;0, X60/X22, 0)</f>
      </c>
      <c r="Y61" s="49">
        <f>IF(Y22&lt;&gt;0, Y60/Y22, 0)</f>
      </c>
      <c r="Z61" s="49">
        <f>IF(Z22&lt;&gt;0, Z60/Z22, 0)</f>
      </c>
      <c r="AA61" s="49">
        <f>IF(AA22&lt;&gt;0, AA60/AA22, 0)</f>
      </c>
      <c r="AB61" s="49">
        <f>IF(AB22&lt;&gt;0, AB60/AB22, 0)</f>
      </c>
      <c r="AC61" s="49">
        <f>IF(AC22&lt;&gt;0, AC60/AC22, 0)</f>
      </c>
      <c r="AD61" s="49">
        <f>IF(AD22&lt;&gt;0, AD60/AD22, 0)</f>
      </c>
      <c r="AE61" s="49">
        <f>IF(AE22&lt;&gt;0, AE60/AE22, 0)</f>
      </c>
      <c r="AF61" s="49">
        <f>IF(AF22&lt;&gt;0, AF60/AF22, 0)</f>
      </c>
      <c r="AG61" s="49">
        <f>IF(AG22&lt;&gt;0, AG60/AG22, 0)</f>
      </c>
      <c r="AH61" s="49">
        <f>IF(AH22&lt;&gt;0, AH60/AH22, 0)</f>
      </c>
      <c r="AI61" s="49">
        <f>IF(AI22&lt;&gt;0, AI60/AI22, 0)</f>
      </c>
      <c r="AJ61" s="49">
        <f>IF(AJ22&lt;&gt;0, AJ60/AJ22, 0)</f>
      </c>
      <c r="AK61" s="49">
        <f>IF(AK22&lt;&gt;0, AK60/AK22, 0)</f>
      </c>
      <c r="AL61" s="49">
        <f>IF(AL22&lt;&gt;0, AL60/AL22, 0)</f>
      </c>
      <c r="AM61" s="49">
        <f>IF(AM22&lt;&gt;0, AM60/AM22, 0)</f>
      </c>
      <c r="AN61" s="49">
        <f>IF(AN22&lt;&gt;0, AN60/AN22, 0)</f>
      </c>
      <c r="AO61" s="49">
        <f>IF(AO22&lt;&gt;0, AO60/AO22, 0)</f>
      </c>
      <c r="AP61" s="49">
        <f>IF(AP22&lt;&gt;0, AP60/AP22, 0)</f>
      </c>
      <c r="AQ61" s="49">
        <f>IF(AQ22&lt;&gt;0, AQ60/AQ22, 0)</f>
      </c>
      <c r="AR61" s="49">
        <f>IF(AR22&lt;&gt;0, AR60/AR22, 0)</f>
      </c>
      <c r="AS61" s="49">
        <f>IF(AS22&lt;&gt;0, AS60/AS22, 0)</f>
      </c>
      <c r="AT61" s="49">
        <f>IF(AT22&lt;&gt;0, AT60/AT22, 0)</f>
      </c>
      <c r="AU61" s="49">
        <f>IF(AU22&lt;&gt;0, AU60/AU22, 0)</f>
      </c>
      <c r="AV61" s="49">
        <f>IF(AV22&lt;&gt;0, AV60/AV22, 0)</f>
      </c>
      <c r="AW61" s="49">
        <f>IF(AW22&lt;&gt;0, AW60/AW22, 0)</f>
      </c>
      <c r="AX61" s="49">
        <f>IF(AX22&lt;&gt;0, AX60/AX22, 0)</f>
      </c>
      <c r="AY61" s="49">
        <f>IF(AY22&lt;&gt;0, AY60/AY22, 0)</f>
      </c>
      <c r="AZ61" s="49">
        <f>IF(AZ22&lt;&gt;0, AZ60/AZ22, 0)</f>
      </c>
      <c r="BA61" s="49">
        <f>IF(BA22&lt;&gt;0, BA60/BA22, 0)</f>
      </c>
      <c r="BB61" s="49">
        <f>IF(BB22&lt;&gt;0, BB60/BB22, 0)</f>
      </c>
      <c r="BC61" s="49">
        <f>IF(BC22&lt;&gt;0, BC60/BC22, 0)</f>
      </c>
      <c r="BD61" s="49">
        <f>IF(BD22&lt;&gt;0, BD60/BD22, 0)</f>
      </c>
      <c r="BE61" s="49">
        <f>IF(BE22&lt;&gt;0, BE60/BE22, 0)</f>
      </c>
      <c r="BF61" s="49">
        <f>IF(BF22&lt;&gt;0, BF60/BF22, 0)</f>
      </c>
      <c r="BG61" s="49">
        <f>IF(BG22&lt;&gt;0, BG60/BG22, 0)</f>
      </c>
      <c r="BH61" s="49">
        <f>IF(BH22&lt;&gt;0, BH60/BH22, 0)</f>
      </c>
      <c r="BI61" s="49">
        <f>IF(BI22&lt;&gt;0, BI60/BI22, 0)</f>
      </c>
      <c r="BJ61" s="49">
        <f>IF(BJ22&lt;&gt;0, BJ60/BJ22, 0)</f>
      </c>
      <c r="BK61" s="49">
        <f>IF(BK22&lt;&gt;0, BK60/BK22, 0)</f>
      </c>
      <c r="BL61" s="49">
        <f>IF(BL22&lt;&gt;0, BL60/BL22, 0)</f>
      </c>
      <c r="BM61" s="49">
        <f>IF(BM22&lt;&gt;0, BM60/BM22, 0)</f>
      </c>
      <c r="BN61" s="49">
        <f>IF(BN22&lt;&gt;0, BN60/BN22, 0)</f>
      </c>
      <c r="BO61" s="49">
        <f>IF(BO22&lt;&gt;0, BO60/BO22, 0)</f>
      </c>
      <c r="BP61" s="49">
        <f>IF(BP22&lt;&gt;0, BP60/BP22, 0)</f>
      </c>
      <c r="BQ61" s="49">
        <f>IF(BQ22&lt;&gt;0, BQ60/BQ22, 0)</f>
      </c>
      <c r="BR61" s="49">
        <f>IF(BR22&lt;&gt;0, BR60/BR22, 0)</f>
      </c>
      <c r="BS61" s="49">
        <f>IF(BS22&lt;&gt;0, BS60/BS22, 0)</f>
      </c>
      <c r="BT61" s="49">
        <f>IF(BT22&lt;&gt;0, BT60/BT22, 0)</f>
      </c>
      <c r="BU61" s="49">
        <f>IF(BU22&lt;&gt;0, BU60/BU22, 0)</f>
      </c>
      <c r="BV61" s="49">
        <f>IF(BV22&lt;&gt;0, BV60/BV22, 0)</f>
      </c>
      <c r="BW61" s="49">
        <f>IF(BW22&lt;&gt;0, BW60/BW22, 0)</f>
      </c>
      <c r="BX61" s="49">
        <f>IF(BX22&lt;&gt;0, BX60/BX22, 0)</f>
      </c>
      <c r="BY61" s="49">
        <f>IF(BY22&lt;&gt;0, BY60/BY22, 0)</f>
      </c>
      <c r="BZ61" s="49">
        <f>IF(BZ22&lt;&gt;0, BZ60/BZ22, 0)</f>
      </c>
      <c r="CA61" s="49">
        <f>IF(CA22&lt;&gt;0, CA60/CA22, 0)</f>
      </c>
      <c r="CB61" s="49">
        <f>IF(CB22&lt;&gt;0, CB60/CB22, 0)</f>
      </c>
      <c r="CC61" s="49">
        <f>IF(CC22&lt;&gt;0, CC60/CC22, 0)</f>
      </c>
      <c r="CD61" s="49">
        <f>IF(CD22&lt;&gt;0, CD60/CD22, 0)</f>
      </c>
      <c r="CE61" s="49">
        <f>IF(CE22&lt;&gt;0, CE60/CE22, 0)</f>
      </c>
      <c r="CF61" s="49">
        <f>IF(CF22&lt;&gt;0, CF60/CF22, 0)</f>
      </c>
      <c r="CG61" s="49">
        <f>IF(CG22&lt;&gt;0, CG60/CG22, 0)</f>
      </c>
      <c r="CH61" s="49">
        <f>IF(CH22&lt;&gt;0, CH60/CH22, 0)</f>
      </c>
    </row>
    <row r="63" spans="1:2" s="42" customFormat="1" x14ac:dyDescent="0.25">
      <c r="A63" s="42" t="s">
        <v>119</v>
      </c>
      <c r="B63" s="42"/>
    </row>
    <row r="64" spans="1:86" s="44" customFormat="1" x14ac:dyDescent="0.25">
      <c r="A64" s="44" t="s">
        <v>120</v>
      </c>
      <c r="B64" s="45">
        <f>SUM(C64:CH64)</f>
      </c>
      <c r="C64" s="45">
        <v>0</v>
      </c>
      <c r="D64" s="45">
        <v>0</v>
      </c>
      <c r="E64" s="45">
        <v>0</v>
      </c>
      <c r="F64" s="45">
        <v>0</v>
      </c>
      <c r="G64" s="45">
        <v>0</v>
      </c>
      <c r="H64" s="45">
        <v>0</v>
      </c>
      <c r="I64" s="45">
        <v>0</v>
      </c>
      <c r="J64" s="45">
        <v>0</v>
      </c>
      <c r="K64" s="45">
        <v>0</v>
      </c>
      <c r="L64" s="45">
        <v>0</v>
      </c>
      <c r="M64" s="45">
        <v>0</v>
      </c>
      <c r="N64" s="45">
        <v>0</v>
      </c>
      <c r="O64" s="45">
        <v>0</v>
      </c>
      <c r="P64" s="45">
        <v>0</v>
      </c>
      <c r="Q64" s="45">
        <v>0</v>
      </c>
      <c r="R64" s="45">
        <v>0</v>
      </c>
      <c r="S64" s="45">
        <v>0</v>
      </c>
      <c r="T64" s="45">
        <v>0</v>
      </c>
      <c r="U64" s="45">
        <v>0</v>
      </c>
      <c r="V64" s="45">
        <v>0</v>
      </c>
      <c r="W64" s="45">
        <v>0</v>
      </c>
      <c r="X64" s="45">
        <v>0</v>
      </c>
      <c r="Y64" s="45">
        <v>0</v>
      </c>
      <c r="Z64" s="45">
        <v>0</v>
      </c>
      <c r="AA64" s="45">
        <v>0</v>
      </c>
      <c r="AB64" s="45">
        <v>0</v>
      </c>
      <c r="AC64" s="45">
        <v>0</v>
      </c>
      <c r="AD64" s="45">
        <v>0</v>
      </c>
      <c r="AE64" s="45">
        <v>0</v>
      </c>
      <c r="AF64" s="45">
        <v>0</v>
      </c>
      <c r="AG64" s="45">
        <v>0</v>
      </c>
      <c r="AH64" s="45">
        <v>0</v>
      </c>
      <c r="AI64" s="45">
        <v>0</v>
      </c>
      <c r="AJ64" s="45">
        <v>0</v>
      </c>
      <c r="AK64" s="45">
        <v>0</v>
      </c>
      <c r="AL64" s="45">
        <v>0</v>
      </c>
      <c r="AM64" s="45">
        <v>0</v>
      </c>
      <c r="AN64" s="45">
        <v>0</v>
      </c>
      <c r="AO64" s="45">
        <v>0</v>
      </c>
      <c r="AP64" s="45">
        <v>0</v>
      </c>
      <c r="AQ64" s="45">
        <v>0</v>
      </c>
      <c r="AR64" s="45">
        <v>0</v>
      </c>
      <c r="AS64" s="45">
        <v>0</v>
      </c>
      <c r="AT64" s="45">
        <v>0</v>
      </c>
      <c r="AU64" s="45">
        <v>0</v>
      </c>
      <c r="AV64" s="45">
        <v>0</v>
      </c>
      <c r="AW64" s="45">
        <v>0</v>
      </c>
      <c r="AX64" s="45">
        <v>0</v>
      </c>
      <c r="AY64" s="45">
        <v>0</v>
      </c>
      <c r="AZ64" s="45">
        <v>0</v>
      </c>
      <c r="BA64" s="45">
        <v>0</v>
      </c>
      <c r="BB64" s="45">
        <v>0</v>
      </c>
      <c r="BC64" s="45">
        <v>0</v>
      </c>
      <c r="BD64" s="45">
        <v>0</v>
      </c>
      <c r="BE64" s="45">
        <v>0</v>
      </c>
      <c r="BF64" s="45">
        <v>0</v>
      </c>
      <c r="BG64" s="45">
        <v>0</v>
      </c>
      <c r="BH64" s="45">
        <v>0</v>
      </c>
      <c r="BI64" s="45">
        <v>0</v>
      </c>
      <c r="BJ64" s="45">
        <v>0</v>
      </c>
      <c r="BK64" s="45">
        <v>0</v>
      </c>
      <c r="BL64" s="45">
        <v>0</v>
      </c>
      <c r="BM64" s="45">
        <v>0</v>
      </c>
      <c r="BN64" s="45">
        <v>0</v>
      </c>
      <c r="BO64" s="45">
        <v>0</v>
      </c>
      <c r="BP64" s="45">
        <v>0</v>
      </c>
      <c r="BQ64" s="45">
        <v>0</v>
      </c>
      <c r="BR64" s="45">
        <v>0</v>
      </c>
      <c r="BS64" s="45">
        <v>0</v>
      </c>
      <c r="BT64" s="45">
        <v>0</v>
      </c>
      <c r="BU64" s="45">
        <v>0</v>
      </c>
      <c r="BV64" s="45">
        <v>0</v>
      </c>
      <c r="BW64" s="45">
        <v>0</v>
      </c>
      <c r="BX64" s="45">
        <v>0</v>
      </c>
      <c r="BY64" s="45">
        <v>0</v>
      </c>
      <c r="BZ64" s="45">
        <v>0</v>
      </c>
      <c r="CA64" s="45">
        <v>0</v>
      </c>
      <c r="CB64" s="45">
        <v>0</v>
      </c>
      <c r="CC64" s="45">
        <v>0</v>
      </c>
      <c r="CD64" s="45">
        <v>0</v>
      </c>
      <c r="CE64" s="45">
        <v>0</v>
      </c>
      <c r="CF64" s="45">
        <v>0</v>
      </c>
      <c r="CG64" s="45">
        <v>0</v>
      </c>
      <c r="CH64" s="45">
        <v>13316595.409717841</v>
      </c>
    </row>
    <row r="65" spans="1:86" x14ac:dyDescent="0.25">
      <c r="A65" t="s">
        <v>121</v>
      </c>
      <c r="B65" s="43">
        <f>SUM(C65:CH65)</f>
      </c>
      <c r="C65" s="43">
        <v>0</v>
      </c>
      <c r="D65" s="43">
        <v>0</v>
      </c>
      <c r="E65" s="43">
        <v>0</v>
      </c>
      <c r="F65" s="43">
        <v>0</v>
      </c>
      <c r="G65" s="43">
        <v>0</v>
      </c>
      <c r="H65" s="43">
        <v>0</v>
      </c>
      <c r="I65" s="43">
        <v>0</v>
      </c>
      <c r="J65" s="43">
        <v>0</v>
      </c>
      <c r="K65" s="43">
        <v>0</v>
      </c>
      <c r="L65" s="43">
        <v>0</v>
      </c>
      <c r="M65" s="43">
        <v>0</v>
      </c>
      <c r="N65" s="43">
        <v>0</v>
      </c>
      <c r="O65" s="43">
        <v>0</v>
      </c>
      <c r="P65" s="43">
        <v>0</v>
      </c>
      <c r="Q65" s="43">
        <v>0</v>
      </c>
      <c r="R65" s="43">
        <v>0</v>
      </c>
      <c r="S65" s="43">
        <v>0</v>
      </c>
      <c r="T65" s="43">
        <v>0</v>
      </c>
      <c r="U65" s="43">
        <v>0</v>
      </c>
      <c r="V65" s="43">
        <v>0</v>
      </c>
      <c r="W65" s="43">
        <v>0</v>
      </c>
      <c r="X65" s="43">
        <v>0</v>
      </c>
      <c r="Y65" s="43">
        <v>0</v>
      </c>
      <c r="Z65" s="43">
        <v>0</v>
      </c>
      <c r="AA65" s="43">
        <v>0</v>
      </c>
      <c r="AB65" s="43">
        <v>0</v>
      </c>
      <c r="AC65" s="43">
        <v>0</v>
      </c>
      <c r="AD65" s="43">
        <v>0</v>
      </c>
      <c r="AE65" s="43">
        <v>0</v>
      </c>
      <c r="AF65" s="43">
        <v>0</v>
      </c>
      <c r="AG65" s="43">
        <v>0</v>
      </c>
      <c r="AH65" s="43">
        <v>0</v>
      </c>
      <c r="AI65" s="43">
        <v>0</v>
      </c>
      <c r="AJ65" s="43">
        <v>0</v>
      </c>
      <c r="AK65" s="43">
        <v>0</v>
      </c>
      <c r="AL65" s="43">
        <v>0</v>
      </c>
      <c r="AM65" s="43">
        <v>0</v>
      </c>
      <c r="AN65" s="43">
        <v>0</v>
      </c>
      <c r="AO65" s="43">
        <v>0</v>
      </c>
      <c r="AP65" s="43">
        <v>0</v>
      </c>
      <c r="AQ65" s="43">
        <v>0</v>
      </c>
      <c r="AR65" s="43">
        <v>0</v>
      </c>
      <c r="AS65" s="43">
        <v>0</v>
      </c>
      <c r="AT65" s="43">
        <v>0</v>
      </c>
      <c r="AU65" s="43">
        <v>0</v>
      </c>
      <c r="AV65" s="43">
        <v>0</v>
      </c>
      <c r="AW65" s="43">
        <v>0</v>
      </c>
      <c r="AX65" s="43">
        <v>0</v>
      </c>
      <c r="AY65" s="43">
        <v>0</v>
      </c>
      <c r="AZ65" s="43">
        <v>0</v>
      </c>
      <c r="BA65" s="43">
        <v>0</v>
      </c>
      <c r="BB65" s="43">
        <v>0</v>
      </c>
      <c r="BC65" s="43">
        <v>0</v>
      </c>
      <c r="BD65" s="43">
        <v>0</v>
      </c>
      <c r="BE65" s="43">
        <v>0</v>
      </c>
      <c r="BF65" s="43">
        <v>0</v>
      </c>
      <c r="BG65" s="43">
        <v>0</v>
      </c>
      <c r="BH65" s="43">
        <v>0</v>
      </c>
      <c r="BI65" s="43">
        <v>0</v>
      </c>
      <c r="BJ65" s="43">
        <v>0</v>
      </c>
      <c r="BK65" s="43">
        <v>0</v>
      </c>
      <c r="BL65" s="43">
        <v>0</v>
      </c>
      <c r="BM65" s="43">
        <v>0</v>
      </c>
      <c r="BN65" s="43">
        <v>0</v>
      </c>
      <c r="BO65" s="43">
        <v>0</v>
      </c>
      <c r="BP65" s="43">
        <v>0</v>
      </c>
      <c r="BQ65" s="43">
        <v>0</v>
      </c>
      <c r="BR65" s="43">
        <v>0</v>
      </c>
      <c r="BS65" s="43">
        <v>0</v>
      </c>
      <c r="BT65" s="43">
        <v>0</v>
      </c>
      <c r="BU65" s="43">
        <v>0</v>
      </c>
      <c r="BV65" s="43">
        <v>0</v>
      </c>
      <c r="BW65" s="43">
        <v>0</v>
      </c>
      <c r="BX65" s="43">
        <v>0</v>
      </c>
      <c r="BY65" s="43">
        <v>0</v>
      </c>
      <c r="BZ65" s="43">
        <v>0</v>
      </c>
      <c r="CA65" s="43">
        <v>0</v>
      </c>
      <c r="CB65" s="43">
        <v>0</v>
      </c>
      <c r="CC65" s="43">
        <v>0</v>
      </c>
      <c r="CD65" s="43">
        <v>0</v>
      </c>
      <c r="CE65" s="43">
        <v>0</v>
      </c>
      <c r="CF65" s="43">
        <v>0</v>
      </c>
      <c r="CG65" s="43">
        <v>0</v>
      </c>
      <c r="CH65" s="43">
        <v>266331.90819435683</v>
      </c>
    </row>
    <row r="66" spans="1:86" s="44" customFormat="1" x14ac:dyDescent="0.25">
      <c r="A66" s="44" t="s">
        <v>122</v>
      </c>
      <c r="B66" s="45">
        <f>SUM(C66:CH66)</f>
      </c>
      <c r="C66" s="45">
        <v>0</v>
      </c>
      <c r="D66" s="45">
        <v>0</v>
      </c>
      <c r="E66" s="45">
        <v>0</v>
      </c>
      <c r="F66" s="45">
        <v>0</v>
      </c>
      <c r="G66" s="45">
        <v>0</v>
      </c>
      <c r="H66" s="45">
        <v>0</v>
      </c>
      <c r="I66" s="45">
        <v>0</v>
      </c>
      <c r="J66" s="45">
        <v>0</v>
      </c>
      <c r="K66" s="45">
        <v>0</v>
      </c>
      <c r="L66" s="45">
        <v>0</v>
      </c>
      <c r="M66" s="45">
        <v>0</v>
      </c>
      <c r="N66" s="45">
        <v>0</v>
      </c>
      <c r="O66" s="45">
        <v>0</v>
      </c>
      <c r="P66" s="45">
        <v>0</v>
      </c>
      <c r="Q66" s="45">
        <v>0</v>
      </c>
      <c r="R66" s="45">
        <v>0</v>
      </c>
      <c r="S66" s="45">
        <v>0</v>
      </c>
      <c r="T66" s="45">
        <v>0</v>
      </c>
      <c r="U66" s="45">
        <v>0</v>
      </c>
      <c r="V66" s="45">
        <v>0</v>
      </c>
      <c r="W66" s="45">
        <v>0</v>
      </c>
      <c r="X66" s="45">
        <v>0</v>
      </c>
      <c r="Y66" s="45">
        <v>0</v>
      </c>
      <c r="Z66" s="45">
        <v>6675000</v>
      </c>
      <c r="AA66" s="45">
        <v>0</v>
      </c>
      <c r="AB66" s="45">
        <v>0</v>
      </c>
      <c r="AC66" s="45">
        <v>0</v>
      </c>
      <c r="AD66" s="45">
        <v>0</v>
      </c>
      <c r="AE66" s="45">
        <v>0</v>
      </c>
      <c r="AF66" s="45">
        <v>0</v>
      </c>
      <c r="AG66" s="45">
        <v>0</v>
      </c>
      <c r="AH66" s="45">
        <v>0</v>
      </c>
      <c r="AI66" s="45">
        <v>0</v>
      </c>
      <c r="AJ66" s="45">
        <v>0</v>
      </c>
      <c r="AK66" s="45">
        <v>0</v>
      </c>
      <c r="AL66" s="45">
        <v>0</v>
      </c>
      <c r="AM66" s="45">
        <v>0</v>
      </c>
      <c r="AN66" s="45">
        <v>0</v>
      </c>
      <c r="AO66" s="45">
        <v>0</v>
      </c>
      <c r="AP66" s="45">
        <v>0</v>
      </c>
      <c r="AQ66" s="45">
        <v>0</v>
      </c>
      <c r="AR66" s="45">
        <v>0</v>
      </c>
      <c r="AS66" s="45">
        <v>0</v>
      </c>
      <c r="AT66" s="45">
        <v>0</v>
      </c>
      <c r="AU66" s="45">
        <v>0</v>
      </c>
      <c r="AV66" s="45">
        <v>0</v>
      </c>
      <c r="AW66" s="45">
        <v>0</v>
      </c>
      <c r="AX66" s="45">
        <v>0</v>
      </c>
      <c r="AY66" s="45">
        <v>0</v>
      </c>
      <c r="AZ66" s="45">
        <v>0</v>
      </c>
      <c r="BA66" s="45">
        <v>0</v>
      </c>
      <c r="BB66" s="45">
        <v>0</v>
      </c>
      <c r="BC66" s="45">
        <v>0</v>
      </c>
      <c r="BD66" s="45">
        <v>0</v>
      </c>
      <c r="BE66" s="45">
        <v>0</v>
      </c>
      <c r="BF66" s="45">
        <v>0</v>
      </c>
      <c r="BG66" s="45">
        <v>0</v>
      </c>
      <c r="BH66" s="45">
        <v>0</v>
      </c>
      <c r="BI66" s="45">
        <v>0</v>
      </c>
      <c r="BJ66" s="45">
        <v>0</v>
      </c>
      <c r="BK66" s="45">
        <v>0</v>
      </c>
      <c r="BL66" s="45">
        <v>0</v>
      </c>
      <c r="BM66" s="45">
        <v>0</v>
      </c>
      <c r="BN66" s="45">
        <v>0</v>
      </c>
      <c r="BO66" s="45">
        <v>0</v>
      </c>
      <c r="BP66" s="45">
        <v>0</v>
      </c>
      <c r="BQ66" s="45">
        <v>0</v>
      </c>
      <c r="BR66" s="45">
        <v>0</v>
      </c>
      <c r="BS66" s="45">
        <v>0</v>
      </c>
      <c r="BT66" s="45">
        <v>0</v>
      </c>
      <c r="BU66" s="45">
        <v>0</v>
      </c>
      <c r="BV66" s="45">
        <v>0</v>
      </c>
      <c r="BW66" s="45">
        <v>0</v>
      </c>
      <c r="BX66" s="45">
        <v>0</v>
      </c>
      <c r="BY66" s="45">
        <v>0</v>
      </c>
      <c r="BZ66" s="45">
        <v>0</v>
      </c>
      <c r="CA66" s="45">
        <v>0</v>
      </c>
      <c r="CB66" s="45">
        <v>0</v>
      </c>
      <c r="CC66" s="45">
        <v>0</v>
      </c>
      <c r="CD66" s="45">
        <v>0</v>
      </c>
      <c r="CE66" s="45">
        <v>0</v>
      </c>
      <c r="CF66" s="45">
        <v>0</v>
      </c>
      <c r="CG66" s="45">
        <v>0</v>
      </c>
      <c r="CH66" s="45">
        <v>6817256.377508192</v>
      </c>
    </row>
    <row r="67" spans="1:86" x14ac:dyDescent="0.25">
      <c r="A67" t="s">
        <v>123</v>
      </c>
      <c r="B67" s="43">
        <f>SUM(C67:CH67)</f>
      </c>
      <c r="C67" s="43">
        <v>0</v>
      </c>
      <c r="D67" s="43">
        <v>0</v>
      </c>
      <c r="E67" s="43">
        <v>0</v>
      </c>
      <c r="F67" s="43">
        <v>0</v>
      </c>
      <c r="G67" s="43">
        <v>0</v>
      </c>
      <c r="H67" s="43">
        <v>0</v>
      </c>
      <c r="I67" s="43">
        <v>0</v>
      </c>
      <c r="J67" s="43">
        <v>0</v>
      </c>
      <c r="K67" s="43">
        <v>0</v>
      </c>
      <c r="L67" s="43">
        <v>0</v>
      </c>
      <c r="M67" s="43">
        <v>0</v>
      </c>
      <c r="N67" s="43">
        <v>0</v>
      </c>
      <c r="O67" s="43">
        <v>0</v>
      </c>
      <c r="P67" s="43">
        <v>0</v>
      </c>
      <c r="Q67" s="43">
        <v>0</v>
      </c>
      <c r="R67" s="43">
        <v>0</v>
      </c>
      <c r="S67" s="43">
        <v>0</v>
      </c>
      <c r="T67" s="43">
        <v>0</v>
      </c>
      <c r="U67" s="43">
        <v>0</v>
      </c>
      <c r="V67" s="43">
        <v>0</v>
      </c>
      <c r="W67" s="43">
        <v>0</v>
      </c>
      <c r="X67" s="43">
        <v>0</v>
      </c>
      <c r="Y67" s="43">
        <v>0</v>
      </c>
      <c r="Z67" s="43">
        <v>528188.1714285724</v>
      </c>
      <c r="AA67" s="43">
        <v>0</v>
      </c>
      <c r="AB67" s="43">
        <v>0</v>
      </c>
      <c r="AC67" s="43">
        <v>0</v>
      </c>
      <c r="AD67" s="43">
        <v>0</v>
      </c>
      <c r="AE67" s="43">
        <v>0</v>
      </c>
      <c r="AF67" s="43">
        <v>0</v>
      </c>
      <c r="AG67" s="43">
        <v>0</v>
      </c>
      <c r="AH67" s="43">
        <v>0</v>
      </c>
      <c r="AI67" s="43">
        <v>0</v>
      </c>
      <c r="AJ67" s="43">
        <v>0</v>
      </c>
      <c r="AK67" s="43">
        <v>0</v>
      </c>
      <c r="AL67" s="43">
        <v>0</v>
      </c>
      <c r="AM67" s="43">
        <v>0</v>
      </c>
      <c r="AN67" s="43">
        <v>0</v>
      </c>
      <c r="AO67" s="43">
        <v>0</v>
      </c>
      <c r="AP67" s="43">
        <v>0</v>
      </c>
      <c r="AQ67" s="43">
        <v>0</v>
      </c>
      <c r="AR67" s="43">
        <v>0</v>
      </c>
      <c r="AS67" s="43">
        <v>0</v>
      </c>
      <c r="AT67" s="43">
        <v>0</v>
      </c>
      <c r="AU67" s="43">
        <v>0</v>
      </c>
      <c r="AV67" s="43">
        <v>0</v>
      </c>
      <c r="AW67" s="43">
        <v>0</v>
      </c>
      <c r="AX67" s="43">
        <v>0</v>
      </c>
      <c r="AY67" s="43">
        <v>0</v>
      </c>
      <c r="AZ67" s="43">
        <v>0</v>
      </c>
      <c r="BA67" s="43">
        <v>0</v>
      </c>
      <c r="BB67" s="43">
        <v>0</v>
      </c>
      <c r="BC67" s="43">
        <v>0</v>
      </c>
      <c r="BD67" s="43">
        <v>0</v>
      </c>
      <c r="BE67" s="43">
        <v>0</v>
      </c>
      <c r="BF67" s="43">
        <v>0</v>
      </c>
      <c r="BG67" s="43">
        <v>0</v>
      </c>
      <c r="BH67" s="43">
        <v>0</v>
      </c>
      <c r="BI67" s="43">
        <v>0</v>
      </c>
      <c r="BJ67" s="43">
        <v>0</v>
      </c>
      <c r="BK67" s="43">
        <v>0</v>
      </c>
      <c r="BL67" s="43">
        <v>0</v>
      </c>
      <c r="BM67" s="43">
        <v>0</v>
      </c>
      <c r="BN67" s="43">
        <v>0</v>
      </c>
      <c r="BO67" s="43">
        <v>0</v>
      </c>
      <c r="BP67" s="43">
        <v>0</v>
      </c>
      <c r="BQ67" s="43">
        <v>0</v>
      </c>
      <c r="BR67" s="43">
        <v>0</v>
      </c>
      <c r="BS67" s="43">
        <v>0</v>
      </c>
      <c r="BT67" s="43">
        <v>0</v>
      </c>
      <c r="BU67" s="43">
        <v>0</v>
      </c>
      <c r="BV67" s="43">
        <v>0</v>
      </c>
      <c r="BW67" s="43">
        <v>0</v>
      </c>
      <c r="BX67" s="43">
        <v>0</v>
      </c>
      <c r="BY67" s="43">
        <v>0</v>
      </c>
      <c r="BZ67" s="43">
        <v>0</v>
      </c>
      <c r="CA67" s="43">
        <v>0</v>
      </c>
      <c r="CB67" s="43">
        <v>0</v>
      </c>
      <c r="CC67" s="43">
        <v>0</v>
      </c>
      <c r="CD67" s="43">
        <v>0</v>
      </c>
      <c r="CE67" s="43">
        <v>0</v>
      </c>
      <c r="CF67" s="43">
        <v>0</v>
      </c>
      <c r="CG67" s="43">
        <v>0</v>
      </c>
      <c r="CH67" s="43">
        <v>0</v>
      </c>
    </row>
    <row r="69" spans="1:2" s="42" customFormat="1" x14ac:dyDescent="0.25">
      <c r="A69" s="42" t="s">
        <v>124</v>
      </c>
      <c r="B69" s="42"/>
    </row>
    <row r="70" spans="1:86" s="46" customFormat="1" x14ac:dyDescent="0.25">
      <c r="A70" s="46" t="s">
        <v>125</v>
      </c>
      <c r="B70" s="47">
        <f>SUM(C70:CH70)</f>
      </c>
      <c r="C70" s="47">
        <f>C60-C10-C9+C33+C7+C64-C65-C66+C13+C14+C15+C16-C36+C37</f>
      </c>
      <c r="D70" s="47">
        <f>D60-D10-D9+D33+D7+D64-D65-D66+D13+D14+D15+D16-D36+D37</f>
      </c>
      <c r="E70" s="47">
        <f>E60-E10-E9+E33+E7+E64-E65-E66+E13+E14+E15+E16-E36+E37</f>
      </c>
      <c r="F70" s="47">
        <f>F60-F10-F9+F33+F7+F64-F65-F66+F13+F14+F15+F16-F36+F37</f>
      </c>
      <c r="G70" s="47">
        <f>G60-G10-G9+G33+G7+G64-G65-G66+G13+G14+G15+G16-G36+G37</f>
      </c>
      <c r="H70" s="47">
        <f>H60-H10-H9+H33+H7+H64-H65-H66+H13+H14+H15+H16-H36+H37</f>
      </c>
      <c r="I70" s="47">
        <f>I60-I10-I9+I33+I7+I64-I65-I66+I13+I14+I15+I16-I36+I37</f>
      </c>
      <c r="J70" s="47">
        <f>J60-J10-J9+J33+J7+J64-J65-J66+J13+J14+J15+J16-J36+J37</f>
      </c>
      <c r="K70" s="47">
        <f>K60-K10-K9+K33+K7+K64-K65-K66+K13+K14+K15+K16-K36+K37</f>
      </c>
      <c r="L70" s="47">
        <f>L60-L10-L9+L33+L7+L64-L65-L66+L13+L14+L15+L16-L36+L37</f>
      </c>
      <c r="M70" s="47">
        <f>M60-M10-M9+M33+M7+M64-M65-M66+M13+M14+M15+M16-M36+M37</f>
      </c>
      <c r="N70" s="47">
        <f>N60-N10-N9+N33+N7+N64-N65-N66+N13+N14+N15+N16-N36+N37</f>
      </c>
      <c r="O70" s="47">
        <f>O60-O10-O9+O33+O7+O64-O65-O66+O13+O14+O15+O16-O36+O37</f>
      </c>
      <c r="P70" s="47">
        <f>P60-P10-P9+P33+P7+P64-P65-P66+P13+P14+P15+P16-P36+P37</f>
      </c>
      <c r="Q70" s="47">
        <f>Q60-Q10-Q9+Q33+Q7+Q64-Q65-Q66+Q13+Q14+Q15+Q16-Q36+Q37</f>
      </c>
      <c r="R70" s="47">
        <f>R60-R10-R9+R33+R7+R64-R65-R66+R13+R14+R15+R16-R36+R37</f>
      </c>
      <c r="S70" s="47">
        <f>S60-S10-S9+S33+S7+S64-S65-S66+S13+S14+S15+S16-S36+S37</f>
      </c>
      <c r="T70" s="47">
        <f>T60-T10-T9+T33+T7+T64-T65-T66+T13+T14+T15+T16-T36+T37</f>
      </c>
      <c r="U70" s="47">
        <f>U60-U10-U9+U33+U7+U64-U65-U66+U13+U14+U15+U16-U36+U37</f>
      </c>
      <c r="V70" s="47">
        <f>V60-V10-V9+V33+V7+V64-V65-V66+V13+V14+V15+V16-V36+V37</f>
      </c>
      <c r="W70" s="47">
        <f>W60-W10-W9+W33+W7+W64-W65-W66+W13+W14+W15+W16-W36+W37</f>
      </c>
      <c r="X70" s="47">
        <f>X60-X10-X9+X33+X7+X64-X65-X66+X13+X14+X15+X16-X36+X37</f>
      </c>
      <c r="Y70" s="47">
        <f>Y60-Y10-Y9+Y33+Y7+Y64-Y65-Y66+Y13+Y14+Y15+Y16-Y36+Y37</f>
      </c>
      <c r="Z70" s="47">
        <f>Z60-Z10-Z9+Z33+Z7+Z64-Z65-Z66+Z13+Z14+Z15+Z16-Z36+Z37</f>
      </c>
      <c r="AA70" s="47">
        <f>AA60-AA10-AA9+AA33+AA7+AA64-AA65-AA66+AA13+AA14+AA15+AA16-AA36+AA37</f>
      </c>
      <c r="AB70" s="47">
        <f>AB60-AB10-AB9+AB33+AB7+AB64-AB65-AB66+AB13+AB14+AB15+AB16-AB36+AB37</f>
      </c>
      <c r="AC70" s="47">
        <f>AC60-AC10-AC9+AC33+AC7+AC64-AC65-AC66+AC13+AC14+AC15+AC16-AC36+AC37</f>
      </c>
      <c r="AD70" s="47">
        <f>AD60-AD10-AD9+AD33+AD7+AD64-AD65-AD66+AD13+AD14+AD15+AD16-AD36+AD37</f>
      </c>
      <c r="AE70" s="47">
        <f>AE60-AE10-AE9+AE33+AE7+AE64-AE65-AE66+AE13+AE14+AE15+AE16-AE36+AE37</f>
      </c>
      <c r="AF70" s="47">
        <f>AF60-AF10-AF9+AF33+AF7+AF64-AF65-AF66+AF13+AF14+AF15+AF16-AF36+AF37</f>
      </c>
      <c r="AG70" s="47">
        <f>AG60-AG10-AG9+AG33+AG7+AG64-AG65-AG66+AG13+AG14+AG15+AG16-AG36+AG37</f>
      </c>
      <c r="AH70" s="47">
        <f>AH60-AH10-AH9+AH33+AH7+AH64-AH65-AH66+AH13+AH14+AH15+AH16-AH36+AH37</f>
      </c>
      <c r="AI70" s="47">
        <f>AI60-AI10-AI9+AI33+AI7+AI64-AI65-AI66+AI13+AI14+AI15+AI16-AI36+AI37</f>
      </c>
      <c r="AJ70" s="47">
        <f>AJ60-AJ10-AJ9+AJ33+AJ7+AJ64-AJ65-AJ66+AJ13+AJ14+AJ15+AJ16-AJ36+AJ37</f>
      </c>
      <c r="AK70" s="47">
        <f>AK60-AK10-AK9+AK33+AK7+AK64-AK65-AK66+AK13+AK14+AK15+AK16-AK36+AK37</f>
      </c>
      <c r="AL70" s="47">
        <f>AL60-AL10-AL9+AL33+AL7+AL64-AL65-AL66+AL13+AL14+AL15+AL16-AL36+AL37</f>
      </c>
      <c r="AM70" s="47">
        <f>AM60-AM10-AM9+AM33+AM7+AM64-AM65-AM66+AM13+AM14+AM15+AM16-AM36+AM37</f>
      </c>
      <c r="AN70" s="47">
        <f>AN60-AN10-AN9+AN33+AN7+AN64-AN65-AN66+AN13+AN14+AN15+AN16-AN36+AN37</f>
      </c>
      <c r="AO70" s="47">
        <f>AO60-AO10-AO9+AO33+AO7+AO64-AO65-AO66+AO13+AO14+AO15+AO16-AO36+AO37</f>
      </c>
      <c r="AP70" s="47">
        <f>AP60-AP10-AP9+AP33+AP7+AP64-AP65-AP66+AP13+AP14+AP15+AP16-AP36+AP37</f>
      </c>
      <c r="AQ70" s="47">
        <f>AQ60-AQ10-AQ9+AQ33+AQ7+AQ64-AQ65-AQ66+AQ13+AQ14+AQ15+AQ16-AQ36+AQ37</f>
      </c>
      <c r="AR70" s="47">
        <f>AR60-AR10-AR9+AR33+AR7+AR64-AR65-AR66+AR13+AR14+AR15+AR16-AR36+AR37</f>
      </c>
      <c r="AS70" s="47">
        <f>AS60-AS10-AS9+AS33+AS7+AS64-AS65-AS66+AS13+AS14+AS15+AS16-AS36+AS37</f>
      </c>
      <c r="AT70" s="47">
        <f>AT60-AT10-AT9+AT33+AT7+AT64-AT65-AT66+AT13+AT14+AT15+AT16-AT36+AT37</f>
      </c>
      <c r="AU70" s="47">
        <f>AU60-AU10-AU9+AU33+AU7+AU64-AU65-AU66+AU13+AU14+AU15+AU16-AU36+AU37</f>
      </c>
      <c r="AV70" s="47">
        <f>AV60-AV10-AV9+AV33+AV7+AV64-AV65-AV66+AV13+AV14+AV15+AV16-AV36+AV37</f>
      </c>
      <c r="AW70" s="47">
        <f>AW60-AW10-AW9+AW33+AW7+AW64-AW65-AW66+AW13+AW14+AW15+AW16-AW36+AW37</f>
      </c>
      <c r="AX70" s="47">
        <f>AX60-AX10-AX9+AX33+AX7+AX64-AX65-AX66+AX13+AX14+AX15+AX16-AX36+AX37</f>
      </c>
      <c r="AY70" s="47">
        <f>AY60-AY10-AY9+AY33+AY7+AY64-AY65-AY66+AY13+AY14+AY15+AY16-AY36+AY37</f>
      </c>
      <c r="AZ70" s="47">
        <f>AZ60-AZ10-AZ9+AZ33+AZ7+AZ64-AZ65-AZ66+AZ13+AZ14+AZ15+AZ16-AZ36+AZ37</f>
      </c>
      <c r="BA70" s="47">
        <f>BA60-BA10-BA9+BA33+BA7+BA64-BA65-BA66+BA13+BA14+BA15+BA16-BA36+BA37</f>
      </c>
      <c r="BB70" s="47">
        <f>BB60-BB10-BB9+BB33+BB7+BB64-BB65-BB66+BB13+BB14+BB15+BB16-BB36+BB37</f>
      </c>
      <c r="BC70" s="47">
        <f>BC60-BC10-BC9+BC33+BC7+BC64-BC65-BC66+BC13+BC14+BC15+BC16-BC36+BC37</f>
      </c>
      <c r="BD70" s="47">
        <f>BD60-BD10-BD9+BD33+BD7+BD64-BD65-BD66+BD13+BD14+BD15+BD16-BD36+BD37</f>
      </c>
      <c r="BE70" s="47">
        <f>BE60-BE10-BE9+BE33+BE7+BE64-BE65-BE66+BE13+BE14+BE15+BE16-BE36+BE37</f>
      </c>
      <c r="BF70" s="47">
        <f>BF60-BF10-BF9+BF33+BF7+BF64-BF65-BF66+BF13+BF14+BF15+BF16-BF36+BF37</f>
      </c>
      <c r="BG70" s="47">
        <f>BG60-BG10-BG9+BG33+BG7+BG64-BG65-BG66+BG13+BG14+BG15+BG16-BG36+BG37</f>
      </c>
      <c r="BH70" s="47">
        <f>BH60-BH10-BH9+BH33+BH7+BH64-BH65-BH66+BH13+BH14+BH15+BH16-BH36+BH37</f>
      </c>
      <c r="BI70" s="47">
        <f>BI60-BI10-BI9+BI33+BI7+BI64-BI65-BI66+BI13+BI14+BI15+BI16-BI36+BI37</f>
      </c>
      <c r="BJ70" s="47">
        <f>BJ60-BJ10-BJ9+BJ33+BJ7+BJ64-BJ65-BJ66+BJ13+BJ14+BJ15+BJ16-BJ36+BJ37</f>
      </c>
      <c r="BK70" s="47">
        <f>BK60-BK10-BK9+BK33+BK7+BK64-BK65-BK66+BK13+BK14+BK15+BK16-BK36+BK37</f>
      </c>
      <c r="BL70" s="47">
        <f>BL60-BL10-BL9+BL33+BL7+BL64-BL65-BL66+BL13+BL14+BL15+BL16-BL36+BL37</f>
      </c>
      <c r="BM70" s="47">
        <f>BM60-BM10-BM9+BM33+BM7+BM64-BM65-BM66+BM13+BM14+BM15+BM16-BM36+BM37</f>
      </c>
      <c r="BN70" s="47">
        <f>BN60-BN10-BN9+BN33+BN7+BN64-BN65-BN66+BN13+BN14+BN15+BN16-BN36+BN37</f>
      </c>
      <c r="BO70" s="47">
        <f>BO60-BO10-BO9+BO33+BO7+BO64-BO65-BO66+BO13+BO14+BO15+BO16-BO36+BO37</f>
      </c>
      <c r="BP70" s="47">
        <f>BP60-BP10-BP9+BP33+BP7+BP64-BP65-BP66+BP13+BP14+BP15+BP16-BP36+BP37</f>
      </c>
      <c r="BQ70" s="47">
        <f>BQ60-BQ10-BQ9+BQ33+BQ7+BQ64-BQ65-BQ66+BQ13+BQ14+BQ15+BQ16-BQ36+BQ37</f>
      </c>
      <c r="BR70" s="47">
        <f>BR60-BR10-BR9+BR33+BR7+BR64-BR65-BR66+BR13+BR14+BR15+BR16-BR36+BR37</f>
      </c>
      <c r="BS70" s="47">
        <f>BS60-BS10-BS9+BS33+BS7+BS64-BS65-BS66+BS13+BS14+BS15+BS16-BS36+BS37</f>
      </c>
      <c r="BT70" s="47">
        <f>BT60-BT10-BT9+BT33+BT7+BT64-BT65-BT66+BT13+BT14+BT15+BT16-BT36+BT37</f>
      </c>
      <c r="BU70" s="47">
        <f>BU60-BU10-BU9+BU33+BU7+BU64-BU65-BU66+BU13+BU14+BU15+BU16-BU36+BU37</f>
      </c>
      <c r="BV70" s="47">
        <f>BV60-BV10-BV9+BV33+BV7+BV64-BV65-BV66+BV13+BV14+BV15+BV16-BV36+BV37</f>
      </c>
      <c r="BW70" s="47">
        <f>BW60-BW10-BW9+BW33+BW7+BW64-BW65-BW66+BW13+BW14+BW15+BW16-BW36+BW37</f>
      </c>
      <c r="BX70" s="47">
        <f>BX60-BX10-BX9+BX33+BX7+BX64-BX65-BX66+BX13+BX14+BX15+BX16-BX36+BX37</f>
      </c>
      <c r="BY70" s="47">
        <f>BY60-BY10-BY9+BY33+BY7+BY64-BY65-BY66+BY13+BY14+BY15+BY16-BY36+BY37</f>
      </c>
      <c r="BZ70" s="47">
        <f>BZ60-BZ10-BZ9+BZ33+BZ7+BZ64-BZ65-BZ66+BZ13+BZ14+BZ15+BZ16-BZ36+BZ37</f>
      </c>
      <c r="CA70" s="47">
        <f>CA60-CA10-CA9+CA33+CA7+CA64-CA65-CA66+CA13+CA14+CA15+CA16-CA36+CA37</f>
      </c>
      <c r="CB70" s="47">
        <f>CB60-CB10-CB9+CB33+CB7+CB64-CB65-CB66+CB13+CB14+CB15+CB16-CB36+CB37</f>
      </c>
      <c r="CC70" s="47">
        <f>CC60-CC10-CC9+CC33+CC7+CC64-CC65-CC66+CC13+CC14+CC15+CC16-CC36+CC37</f>
      </c>
      <c r="CD70" s="47">
        <f>CD60-CD10-CD9+CD33+CD7+CD64-CD65-CD66+CD13+CD14+CD15+CD16-CD36+CD37</f>
      </c>
      <c r="CE70" s="47">
        <f>CE60-CE10-CE9+CE33+CE7+CE64-CE65-CE66+CE13+CE14+CE15+CE16-CE36+CE37</f>
      </c>
      <c r="CF70" s="47">
        <f>CF60-CF10-CF9+CF33+CF7+CF64-CF65-CF66+CF13+CF14+CF15+CF16-CF36+CF37</f>
      </c>
      <c r="CG70" s="47">
        <f>CG60-CG10-CG9+CG33+CG7+CG64-CG65-CG66+CG13+CG14+CG15+CG16-CG36+CG37</f>
      </c>
      <c r="CH70" s="47">
        <f>CH60-CH10-CH9+CH33+CH7+CH64-CH65-CH66+CH13+CH14+CH15+CH16-CH36+CH37</f>
      </c>
    </row>
    <row r="71" spans="1:86" s="46" customFormat="1" x14ac:dyDescent="0.25">
      <c r="A71" s="46" t="s">
        <v>126</v>
      </c>
      <c r="B71" s="47">
        <f>SUM(C71:CH71)</f>
      </c>
      <c r="C71" s="47">
        <f>C29-(C3+C4+C5+C6)+C64-C65+C13+C14+C15+C16</f>
      </c>
      <c r="D71" s="47">
        <f>D29-(D3+D4+D5+D6)+D64-D65+D13+D14+D15+D16</f>
      </c>
      <c r="E71" s="47">
        <f>E29-(E3+E4+E5+E6)+E64-E65+E13+E14+E15+E16</f>
      </c>
      <c r="F71" s="47">
        <f>F29-(F3+F4+F5+F6)+F64-F65+F13+F14+F15+F16</f>
      </c>
      <c r="G71" s="47">
        <f>G29-(G3+G4+G5+G6)+G64-G65+G13+G14+G15+G16</f>
      </c>
      <c r="H71" s="47">
        <f>H29-(H3+H4+H5+H6)+H64-H65+H13+H14+H15+H16</f>
      </c>
      <c r="I71" s="47">
        <f>I29-(I3+I4+I5+I6)+I64-I65+I13+I14+I15+I16</f>
      </c>
      <c r="J71" s="47">
        <f>J29-(J3+J4+J5+J6)+J64-J65+J13+J14+J15+J16</f>
      </c>
      <c r="K71" s="47">
        <f>K29-(K3+K4+K5+K6)+K64-K65+K13+K14+K15+K16</f>
      </c>
      <c r="L71" s="47">
        <f>L29-(L3+L4+L5+L6)+L64-L65+L13+L14+L15+L16</f>
      </c>
      <c r="M71" s="47">
        <f>M29-(M3+M4+M5+M6)+M64-M65+M13+M14+M15+M16</f>
      </c>
      <c r="N71" s="47">
        <f>N29-(N3+N4+N5+N6)+N64-N65+N13+N14+N15+N16</f>
      </c>
      <c r="O71" s="47">
        <f>O29-(O3+O4+O5+O6)+O64-O65+O13+O14+O15+O16</f>
      </c>
      <c r="P71" s="47">
        <f>P29-(P3+P4+P5+P6)+P64-P65+P13+P14+P15+P16</f>
      </c>
      <c r="Q71" s="47">
        <f>Q29-(Q3+Q4+Q5+Q6)+Q64-Q65+Q13+Q14+Q15+Q16</f>
      </c>
      <c r="R71" s="47">
        <f>R29-(R3+R4+R5+R6)+R64-R65+R13+R14+R15+R16</f>
      </c>
      <c r="S71" s="47">
        <f>S29-(S3+S4+S5+S6)+S64-S65+S13+S14+S15+S16</f>
      </c>
      <c r="T71" s="47">
        <f>T29-(T3+T4+T5+T6)+T64-T65+T13+T14+T15+T16</f>
      </c>
      <c r="U71" s="47">
        <f>U29-(U3+U4+U5+U6)+U64-U65+U13+U14+U15+U16</f>
      </c>
      <c r="V71" s="47">
        <f>V29-(V3+V4+V5+V6)+V64-V65+V13+V14+V15+V16</f>
      </c>
      <c r="W71" s="47">
        <f>W29-(W3+W4+W5+W6)+W64-W65+W13+W14+W15+W16</f>
      </c>
      <c r="X71" s="47">
        <f>X29-(X3+X4+X5+X6)+X64-X65+X13+X14+X15+X16</f>
      </c>
      <c r="Y71" s="47">
        <f>Y29-(Y3+Y4+Y5+Y6)+Y64-Y65+Y13+Y14+Y15+Y16</f>
      </c>
      <c r="Z71" s="47">
        <f>Z29-(Z3+Z4+Z5+Z6)+Z64-Z65+Z13+Z14+Z15+Z16</f>
      </c>
      <c r="AA71" s="47">
        <f>AA29-(AA3+AA4+AA5+AA6)+AA64-AA65+AA13+AA14+AA15+AA16</f>
      </c>
      <c r="AB71" s="47">
        <f>AB29-(AB3+AB4+AB5+AB6)+AB64-AB65+AB13+AB14+AB15+AB16</f>
      </c>
      <c r="AC71" s="47">
        <f>AC29-(AC3+AC4+AC5+AC6)+AC64-AC65+AC13+AC14+AC15+AC16</f>
      </c>
      <c r="AD71" s="47">
        <f>AD29-(AD3+AD4+AD5+AD6)+AD64-AD65+AD13+AD14+AD15+AD16</f>
      </c>
      <c r="AE71" s="47">
        <f>AE29-(AE3+AE4+AE5+AE6)+AE64-AE65+AE13+AE14+AE15+AE16</f>
      </c>
      <c r="AF71" s="47">
        <f>AF29-(AF3+AF4+AF5+AF6)+AF64-AF65+AF13+AF14+AF15+AF16</f>
      </c>
      <c r="AG71" s="47">
        <f>AG29-(AG3+AG4+AG5+AG6)+AG64-AG65+AG13+AG14+AG15+AG16</f>
      </c>
      <c r="AH71" s="47">
        <f>AH29-(AH3+AH4+AH5+AH6)+AH64-AH65+AH13+AH14+AH15+AH16</f>
      </c>
      <c r="AI71" s="47">
        <f>AI29-(AI3+AI4+AI5+AI6)+AI64-AI65+AI13+AI14+AI15+AI16</f>
      </c>
      <c r="AJ71" s="47">
        <f>AJ29-(AJ3+AJ4+AJ5+AJ6)+AJ64-AJ65+AJ13+AJ14+AJ15+AJ16</f>
      </c>
      <c r="AK71" s="47">
        <f>AK29-(AK3+AK4+AK5+AK6)+AK64-AK65+AK13+AK14+AK15+AK16</f>
      </c>
      <c r="AL71" s="47">
        <f>AL29-(AL3+AL4+AL5+AL6)+AL64-AL65+AL13+AL14+AL15+AL16</f>
      </c>
      <c r="AM71" s="47">
        <f>AM29-(AM3+AM4+AM5+AM6)+AM64-AM65+AM13+AM14+AM15+AM16</f>
      </c>
      <c r="AN71" s="47">
        <f>AN29-(AN3+AN4+AN5+AN6)+AN64-AN65+AN13+AN14+AN15+AN16</f>
      </c>
      <c r="AO71" s="47">
        <f>AO29-(AO3+AO4+AO5+AO6)+AO64-AO65+AO13+AO14+AO15+AO16</f>
      </c>
      <c r="AP71" s="47">
        <f>AP29-(AP3+AP4+AP5+AP6)+AP64-AP65+AP13+AP14+AP15+AP16</f>
      </c>
      <c r="AQ71" s="47">
        <f>AQ29-(AQ3+AQ4+AQ5+AQ6)+AQ64-AQ65+AQ13+AQ14+AQ15+AQ16</f>
      </c>
      <c r="AR71" s="47">
        <f>AR29-(AR3+AR4+AR5+AR6)+AR64-AR65+AR13+AR14+AR15+AR16</f>
      </c>
      <c r="AS71" s="47">
        <f>AS29-(AS3+AS4+AS5+AS6)+AS64-AS65+AS13+AS14+AS15+AS16</f>
      </c>
      <c r="AT71" s="47">
        <f>AT29-(AT3+AT4+AT5+AT6)+AT64-AT65+AT13+AT14+AT15+AT16</f>
      </c>
      <c r="AU71" s="47">
        <f>AU29-(AU3+AU4+AU5+AU6)+AU64-AU65+AU13+AU14+AU15+AU16</f>
      </c>
      <c r="AV71" s="47">
        <f>AV29-(AV3+AV4+AV5+AV6)+AV64-AV65+AV13+AV14+AV15+AV16</f>
      </c>
      <c r="AW71" s="47">
        <f>AW29-(AW3+AW4+AW5+AW6)+AW64-AW65+AW13+AW14+AW15+AW16</f>
      </c>
      <c r="AX71" s="47">
        <f>AX29-(AX3+AX4+AX5+AX6)+AX64-AX65+AX13+AX14+AX15+AX16</f>
      </c>
      <c r="AY71" s="47">
        <f>AY29-(AY3+AY4+AY5+AY6)+AY64-AY65+AY13+AY14+AY15+AY16</f>
      </c>
      <c r="AZ71" s="47">
        <f>AZ29-(AZ3+AZ4+AZ5+AZ6)+AZ64-AZ65+AZ13+AZ14+AZ15+AZ16</f>
      </c>
      <c r="BA71" s="47">
        <f>BA29-(BA3+BA4+BA5+BA6)+BA64-BA65+BA13+BA14+BA15+BA16</f>
      </c>
      <c r="BB71" s="47">
        <f>BB29-(BB3+BB4+BB5+BB6)+BB64-BB65+BB13+BB14+BB15+BB16</f>
      </c>
      <c r="BC71" s="47">
        <f>BC29-(BC3+BC4+BC5+BC6)+BC64-BC65+BC13+BC14+BC15+BC16</f>
      </c>
      <c r="BD71" s="47">
        <f>BD29-(BD3+BD4+BD5+BD6)+BD64-BD65+BD13+BD14+BD15+BD16</f>
      </c>
      <c r="BE71" s="47">
        <f>BE29-(BE3+BE4+BE5+BE6)+BE64-BE65+BE13+BE14+BE15+BE16</f>
      </c>
      <c r="BF71" s="47">
        <f>BF29-(BF3+BF4+BF5+BF6)+BF64-BF65+BF13+BF14+BF15+BF16</f>
      </c>
      <c r="BG71" s="47">
        <f>BG29-(BG3+BG4+BG5+BG6)+BG64-BG65+BG13+BG14+BG15+BG16</f>
      </c>
      <c r="BH71" s="47">
        <f>BH29-(BH3+BH4+BH5+BH6)+BH64-BH65+BH13+BH14+BH15+BH16</f>
      </c>
      <c r="BI71" s="47">
        <f>BI29-(BI3+BI4+BI5+BI6)+BI64-BI65+BI13+BI14+BI15+BI16</f>
      </c>
      <c r="BJ71" s="47">
        <f>BJ29-(BJ3+BJ4+BJ5+BJ6)+BJ64-BJ65+BJ13+BJ14+BJ15+BJ16</f>
      </c>
      <c r="BK71" s="47">
        <f>BK29-(BK3+BK4+BK5+BK6)+BK64-BK65+BK13+BK14+BK15+BK16</f>
      </c>
      <c r="BL71" s="47">
        <f>BL29-(BL3+BL4+BL5+BL6)+BL64-BL65+BL13+BL14+BL15+BL16</f>
      </c>
      <c r="BM71" s="47">
        <f>BM29-(BM3+BM4+BM5+BM6)+BM64-BM65+BM13+BM14+BM15+BM16</f>
      </c>
      <c r="BN71" s="47">
        <f>BN29-(BN3+BN4+BN5+BN6)+BN64-BN65+BN13+BN14+BN15+BN16</f>
      </c>
      <c r="BO71" s="47">
        <f>BO29-(BO3+BO4+BO5+BO6)+BO64-BO65+BO13+BO14+BO15+BO16</f>
      </c>
      <c r="BP71" s="47">
        <f>BP29-(BP3+BP4+BP5+BP6)+BP64-BP65+BP13+BP14+BP15+BP16</f>
      </c>
      <c r="BQ71" s="47">
        <f>BQ29-(BQ3+BQ4+BQ5+BQ6)+BQ64-BQ65+BQ13+BQ14+BQ15+BQ16</f>
      </c>
      <c r="BR71" s="47">
        <f>BR29-(BR3+BR4+BR5+BR6)+BR64-BR65+BR13+BR14+BR15+BR16</f>
      </c>
      <c r="BS71" s="47">
        <f>BS29-(BS3+BS4+BS5+BS6)+BS64-BS65+BS13+BS14+BS15+BS16</f>
      </c>
      <c r="BT71" s="47">
        <f>BT29-(BT3+BT4+BT5+BT6)+BT64-BT65+BT13+BT14+BT15+BT16</f>
      </c>
      <c r="BU71" s="47">
        <f>BU29-(BU3+BU4+BU5+BU6)+BU64-BU65+BU13+BU14+BU15+BU16</f>
      </c>
      <c r="BV71" s="47">
        <f>BV29-(BV3+BV4+BV5+BV6)+BV64-BV65+BV13+BV14+BV15+BV16</f>
      </c>
      <c r="BW71" s="47">
        <f>BW29-(BW3+BW4+BW5+BW6)+BW64-BW65+BW13+BW14+BW15+BW16</f>
      </c>
      <c r="BX71" s="47">
        <f>BX29-(BX3+BX4+BX5+BX6)+BX64-BX65+BX13+BX14+BX15+BX16</f>
      </c>
      <c r="BY71" s="47">
        <f>BY29-(BY3+BY4+BY5+BY6)+BY64-BY65+BY13+BY14+BY15+BY16</f>
      </c>
      <c r="BZ71" s="47">
        <f>BZ29-(BZ3+BZ4+BZ5+BZ6)+BZ64-BZ65+BZ13+BZ14+BZ15+BZ16</f>
      </c>
      <c r="CA71" s="47">
        <f>CA29-(CA3+CA4+CA5+CA6)+CA64-CA65+CA13+CA14+CA15+CA16</f>
      </c>
      <c r="CB71" s="47">
        <f>CB29-(CB3+CB4+CB5+CB6)+CB64-CB65+CB13+CB14+CB15+CB16</f>
      </c>
      <c r="CC71" s="47">
        <f>CC29-(CC3+CC4+CC5+CC6)+CC64-CC65+CC13+CC14+CC15+CC16</f>
      </c>
      <c r="CD71" s="47">
        <f>CD29-(CD3+CD4+CD5+CD6)+CD64-CD65+CD13+CD14+CD15+CD16</f>
      </c>
      <c r="CE71" s="47">
        <f>CE29-(CE3+CE4+CE5+CE6)+CE64-CE65+CE13+CE14+CE15+CE16</f>
      </c>
      <c r="CF71" s="47">
        <f>CF29-(CF3+CF4+CF5+CF6)+CF64-CF65+CF13+CF14+CF15+CF16</f>
      </c>
      <c r="CG71" s="47">
        <f>CG29-(CG3+CG4+CG5+CG6)+CG64-CG65+CG13+CG14+CG15+CG16</f>
      </c>
      <c r="CH71" s="47">
        <f>CH29-(CH3+CH4+CH5+CH6)+CH64-CH65+CH13+CH14+CH15+CH16</f>
      </c>
    </row>
    <row r="72" spans="1:86" x14ac:dyDescent="0.25">
      <c r="A72" t="s">
        <v>127</v>
      </c>
      <c r="B72" s="43">
        <f>CH72</f>
      </c>
      <c r="C72" s="43">
        <f>C70</f>
      </c>
      <c r="D72" s="43">
        <f>C72+D70</f>
      </c>
      <c r="E72" s="43">
        <f>D72+E70</f>
      </c>
      <c r="F72" s="43">
        <f>E72+F70</f>
      </c>
      <c r="G72" s="43">
        <f>F72+G70</f>
      </c>
      <c r="H72" s="43">
        <f>G72+H70</f>
      </c>
      <c r="I72" s="43">
        <f>H72+I70</f>
      </c>
      <c r="J72" s="43">
        <f>I72+J70</f>
      </c>
      <c r="K72" s="43">
        <f>J72+K70</f>
      </c>
      <c r="L72" s="43">
        <f>K72+L70</f>
      </c>
      <c r="M72" s="43">
        <f>L72+M70</f>
      </c>
      <c r="N72" s="43">
        <f>M72+N70</f>
      </c>
      <c r="O72" s="43">
        <f>N72+O70</f>
      </c>
      <c r="P72" s="43">
        <f>O72+P70</f>
      </c>
      <c r="Q72" s="43">
        <f>P72+Q70</f>
      </c>
      <c r="R72" s="43">
        <f>Q72+R70</f>
      </c>
      <c r="S72" s="43">
        <f>R72+S70</f>
      </c>
      <c r="T72" s="43">
        <f>S72+T70</f>
      </c>
      <c r="U72" s="43">
        <f>T72+U70</f>
      </c>
      <c r="V72" s="43">
        <f>U72+V70</f>
      </c>
      <c r="W72" s="43">
        <f>V72+W70</f>
      </c>
      <c r="X72" s="43">
        <f>W72+X70</f>
      </c>
      <c r="Y72" s="43">
        <f>X72+Y70</f>
      </c>
      <c r="Z72" s="43">
        <f>Y72+Z70</f>
      </c>
      <c r="AA72" s="43">
        <f>Z72+AA70</f>
      </c>
      <c r="AB72" s="43">
        <f>AA72+AB70</f>
      </c>
      <c r="AC72" s="43">
        <f>AB72+AC70</f>
      </c>
      <c r="AD72" s="43">
        <f>AC72+AD70</f>
      </c>
      <c r="AE72" s="43">
        <f>AD72+AE70</f>
      </c>
      <c r="AF72" s="43">
        <f>AE72+AF70</f>
      </c>
      <c r="AG72" s="43">
        <f>AF72+AG70</f>
      </c>
      <c r="AH72" s="43">
        <f>AG72+AH70</f>
      </c>
      <c r="AI72" s="43">
        <f>AH72+AI70</f>
      </c>
      <c r="AJ72" s="43">
        <f>AI72+AJ70</f>
      </c>
      <c r="AK72" s="43">
        <f>AJ72+AK70</f>
      </c>
      <c r="AL72" s="43">
        <f>AK72+AL70</f>
      </c>
      <c r="AM72" s="43">
        <f>AL72+AM70</f>
      </c>
      <c r="AN72" s="43">
        <f>AM72+AN70</f>
      </c>
      <c r="AO72" s="43">
        <f>AN72+AO70</f>
      </c>
      <c r="AP72" s="43">
        <f>AO72+AP70</f>
      </c>
      <c r="AQ72" s="43">
        <f>AP72+AQ70</f>
      </c>
      <c r="AR72" s="43">
        <f>AQ72+AR70</f>
      </c>
      <c r="AS72" s="43">
        <f>AR72+AS70</f>
      </c>
      <c r="AT72" s="43">
        <f>AS72+AT70</f>
      </c>
      <c r="AU72" s="43">
        <f>AT72+AU70</f>
      </c>
      <c r="AV72" s="43">
        <f>AU72+AV70</f>
      </c>
      <c r="AW72" s="43">
        <f>AV72+AW70</f>
      </c>
      <c r="AX72" s="43">
        <f>AW72+AX70</f>
      </c>
      <c r="AY72" s="43">
        <f>AX72+AY70</f>
      </c>
      <c r="AZ72" s="43">
        <f>AY72+AZ70</f>
      </c>
      <c r="BA72" s="43">
        <f>AZ72+BA70</f>
      </c>
      <c r="BB72" s="43">
        <f>BA72+BB70</f>
      </c>
      <c r="BC72" s="43">
        <f>BB72+BC70</f>
      </c>
      <c r="BD72" s="43">
        <f>BC72+BD70</f>
      </c>
      <c r="BE72" s="43">
        <f>BD72+BE70</f>
      </c>
      <c r="BF72" s="43">
        <f>BE72+BF70</f>
      </c>
      <c r="BG72" s="43">
        <f>BF72+BG70</f>
      </c>
      <c r="BH72" s="43">
        <f>BG72+BH70</f>
      </c>
      <c r="BI72" s="43">
        <f>BH72+BI70</f>
      </c>
      <c r="BJ72" s="43">
        <f>BI72+BJ70</f>
      </c>
      <c r="BK72" s="43">
        <f>BJ72+BK70</f>
      </c>
      <c r="BL72" s="43">
        <f>BK72+BL70</f>
      </c>
      <c r="BM72" s="43">
        <f>BL72+BM70</f>
      </c>
      <c r="BN72" s="43">
        <f>BM72+BN70</f>
      </c>
      <c r="BO72" s="43">
        <f>BN72+BO70</f>
      </c>
      <c r="BP72" s="43">
        <f>BO72+BP70</f>
      </c>
      <c r="BQ72" s="43">
        <f>BP72+BQ70</f>
      </c>
      <c r="BR72" s="43">
        <f>BQ72+BR70</f>
      </c>
      <c r="BS72" s="43">
        <f>BR72+BS70</f>
      </c>
      <c r="BT72" s="43">
        <f>BS72+BT70</f>
      </c>
      <c r="BU72" s="43">
        <f>BT72+BU70</f>
      </c>
      <c r="BV72" s="43">
        <f>BU72+BV70</f>
      </c>
      <c r="BW72" s="43">
        <f>BV72+BW70</f>
      </c>
      <c r="BX72" s="43">
        <f>BW72+BX70</f>
      </c>
      <c r="BY72" s="43">
        <f>BX72+BY70</f>
      </c>
      <c r="BZ72" s="43">
        <f>BY72+BZ70</f>
      </c>
      <c r="CA72" s="43">
        <f>BZ72+CA70</f>
      </c>
      <c r="CB72" s="43">
        <f>CA72+CB70</f>
      </c>
      <c r="CC72" s="43">
        <f>CB72+CC70</f>
      </c>
      <c r="CD72" s="43">
        <f>CC72+CD70</f>
      </c>
      <c r="CE72" s="43">
        <f>CD72+CE70</f>
      </c>
      <c r="CF72" s="43">
        <f>CE72+CF70</f>
      </c>
      <c r="CG72" s="43">
        <f>CF72+CG70</f>
      </c>
      <c r="CH72" s="43">
        <f>CG72+CH70</f>
      </c>
    </row>
  </sheetData>
  <mergeCells count="10">
    <mergeCell ref="A2:B2"/>
    <mergeCell ref="A12:B12"/>
    <mergeCell ref="A19:B19"/>
    <mergeCell ref="A27:B27"/>
    <mergeCell ref="A32:B32"/>
    <mergeCell ref="A40:B40"/>
    <mergeCell ref="A45:B45"/>
    <mergeCell ref="A50:B50"/>
    <mergeCell ref="A63:B63"/>
    <mergeCell ref="A69:B69"/>
  </mergeCells>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H8"/>
  <sheetViews>
    <sheetView workbookViewId="0" showGridLines="0">
      <pane xSplit="2" ySplit="1" topLeftCell="C2" activePane="bottomRight" state="frozen"/>
      <selection pane="bottomRight"/>
    </sheetView>
  </sheetViews>
  <sheetFormatPr defaultRowHeight="15" outlineLevelRow="0" outlineLevelCol="0" x14ac:dyDescent="55"/>
  <cols>
    <col min="1" max="1" width="35" customWidth="1"/>
    <col min="2" max="2" width="16" customWidth="1"/>
    <col min="3" max="86" width="13" customWidth="1"/>
  </cols>
  <sheetData>
    <row r="1" ht="28" customHeight="1" spans="1:86" s="41" customFormat="1" x14ac:dyDescent="0.25">
      <c r="A1" s="41" t="s">
        <v>254</v>
      </c>
      <c r="B1" s="41" t="s">
        <v>255</v>
      </c>
      <c r="C1" s="41" t="s">
        <v>156</v>
      </c>
      <c r="D1" s="41" t="s">
        <v>157</v>
      </c>
      <c r="E1" s="41" t="s">
        <v>158</v>
      </c>
      <c r="F1" s="41" t="s">
        <v>159</v>
      </c>
      <c r="G1" s="41" t="s">
        <v>160</v>
      </c>
      <c r="H1" s="41" t="s">
        <v>161</v>
      </c>
      <c r="I1" s="41" t="s">
        <v>162</v>
      </c>
      <c r="J1" s="41" t="s">
        <v>163</v>
      </c>
      <c r="K1" s="41" t="s">
        <v>164</v>
      </c>
      <c r="L1" s="41" t="s">
        <v>165</v>
      </c>
      <c r="M1" s="41" t="s">
        <v>166</v>
      </c>
      <c r="N1" s="41" t="s">
        <v>167</v>
      </c>
      <c r="O1" s="41" t="s">
        <v>168</v>
      </c>
      <c r="P1" s="41" t="s">
        <v>169</v>
      </c>
      <c r="Q1" s="41" t="s">
        <v>170</v>
      </c>
      <c r="R1" s="41" t="s">
        <v>171</v>
      </c>
      <c r="S1" s="41" t="s">
        <v>172</v>
      </c>
      <c r="T1" s="41" t="s">
        <v>173</v>
      </c>
      <c r="U1" s="41" t="s">
        <v>174</v>
      </c>
      <c r="V1" s="41" t="s">
        <v>175</v>
      </c>
      <c r="W1" s="41" t="s">
        <v>176</v>
      </c>
      <c r="X1" s="41" t="s">
        <v>177</v>
      </c>
      <c r="Y1" s="41" t="s">
        <v>178</v>
      </c>
      <c r="Z1" s="41" t="s">
        <v>179</v>
      </c>
      <c r="AA1" s="41" t="s">
        <v>180</v>
      </c>
      <c r="AB1" s="41" t="s">
        <v>181</v>
      </c>
      <c r="AC1" s="41" t="s">
        <v>182</v>
      </c>
      <c r="AD1" s="41" t="s">
        <v>183</v>
      </c>
      <c r="AE1" s="41" t="s">
        <v>184</v>
      </c>
      <c r="AF1" s="41" t="s">
        <v>185</v>
      </c>
      <c r="AG1" s="41" t="s">
        <v>186</v>
      </c>
      <c r="AH1" s="41" t="s">
        <v>187</v>
      </c>
      <c r="AI1" s="41" t="s">
        <v>188</v>
      </c>
      <c r="AJ1" s="41" t="s">
        <v>189</v>
      </c>
      <c r="AK1" s="41" t="s">
        <v>190</v>
      </c>
      <c r="AL1" s="41" t="s">
        <v>191</v>
      </c>
      <c r="AM1" s="41" t="s">
        <v>192</v>
      </c>
      <c r="AN1" s="41" t="s">
        <v>193</v>
      </c>
      <c r="AO1" s="41" t="s">
        <v>194</v>
      </c>
      <c r="AP1" s="41" t="s">
        <v>195</v>
      </c>
      <c r="AQ1" s="41" t="s">
        <v>196</v>
      </c>
      <c r="AR1" s="41" t="s">
        <v>197</v>
      </c>
      <c r="AS1" s="41" t="s">
        <v>198</v>
      </c>
      <c r="AT1" s="41" t="s">
        <v>199</v>
      </c>
      <c r="AU1" s="41" t="s">
        <v>200</v>
      </c>
      <c r="AV1" s="41" t="s">
        <v>201</v>
      </c>
      <c r="AW1" s="41" t="s">
        <v>202</v>
      </c>
      <c r="AX1" s="41" t="s">
        <v>203</v>
      </c>
      <c r="AY1" s="41" t="s">
        <v>204</v>
      </c>
      <c r="AZ1" s="41" t="s">
        <v>205</v>
      </c>
      <c r="BA1" s="41" t="s">
        <v>206</v>
      </c>
      <c r="BB1" s="41" t="s">
        <v>207</v>
      </c>
      <c r="BC1" s="41" t="s">
        <v>208</v>
      </c>
      <c r="BD1" s="41" t="s">
        <v>209</v>
      </c>
      <c r="BE1" s="41" t="s">
        <v>210</v>
      </c>
      <c r="BF1" s="41" t="s">
        <v>211</v>
      </c>
      <c r="BG1" s="41" t="s">
        <v>212</v>
      </c>
      <c r="BH1" s="41" t="s">
        <v>213</v>
      </c>
      <c r="BI1" s="41" t="s">
        <v>214</v>
      </c>
      <c r="BJ1" s="41" t="s">
        <v>215</v>
      </c>
      <c r="BK1" s="41" t="s">
        <v>216</v>
      </c>
      <c r="BL1" s="41" t="s">
        <v>217</v>
      </c>
      <c r="BM1" s="41" t="s">
        <v>218</v>
      </c>
      <c r="BN1" s="41" t="s">
        <v>219</v>
      </c>
      <c r="BO1" s="41" t="s">
        <v>220</v>
      </c>
      <c r="BP1" s="41" t="s">
        <v>221</v>
      </c>
      <c r="BQ1" s="41" t="s">
        <v>222</v>
      </c>
      <c r="BR1" s="41" t="s">
        <v>223</v>
      </c>
      <c r="BS1" s="41" t="s">
        <v>224</v>
      </c>
      <c r="BT1" s="41" t="s">
        <v>225</v>
      </c>
      <c r="BU1" s="41" t="s">
        <v>226</v>
      </c>
      <c r="BV1" s="41" t="s">
        <v>227</v>
      </c>
      <c r="BW1" s="41" t="s">
        <v>228</v>
      </c>
      <c r="BX1" s="41" t="s">
        <v>229</v>
      </c>
      <c r="BY1" s="41" t="s">
        <v>230</v>
      </c>
      <c r="BZ1" s="41" t="s">
        <v>231</v>
      </c>
      <c r="CA1" s="41" t="s">
        <v>232</v>
      </c>
      <c r="CB1" s="41" t="s">
        <v>233</v>
      </c>
      <c r="CC1" s="41" t="s">
        <v>234</v>
      </c>
      <c r="CD1" s="41" t="s">
        <v>235</v>
      </c>
      <c r="CE1" s="41" t="s">
        <v>236</v>
      </c>
      <c r="CF1" s="41" t="s">
        <v>237</v>
      </c>
      <c r="CG1" s="41" t="s">
        <v>238</v>
      </c>
      <c r="CH1" s="41" t="s">
        <v>239</v>
      </c>
    </row>
    <row r="2" spans="1:86" s="44" customFormat="1" x14ac:dyDescent="0.25">
      <c r="A2" s="44" t="s">
        <v>256</v>
      </c>
      <c r="B2" s="45">
        <v>7800000</v>
      </c>
      <c r="C2" s="45">
        <f>$B2*'Timelines'!C2</f>
      </c>
      <c r="D2" s="45">
        <f>$B2*'Timelines'!D2</f>
      </c>
      <c r="E2" s="45">
        <f>$B2*'Timelines'!E2</f>
      </c>
      <c r="F2" s="45">
        <f>$B2*'Timelines'!F2</f>
      </c>
      <c r="G2" s="45">
        <f>$B2*'Timelines'!G2</f>
      </c>
      <c r="H2" s="45">
        <f>$B2*'Timelines'!H2</f>
      </c>
      <c r="I2" s="45">
        <f>$B2*'Timelines'!I2</f>
      </c>
      <c r="J2" s="45">
        <f>$B2*'Timelines'!J2</f>
      </c>
      <c r="K2" s="45">
        <f>$B2*'Timelines'!K2</f>
      </c>
      <c r="L2" s="45">
        <f>$B2*'Timelines'!L2</f>
      </c>
      <c r="M2" s="45">
        <f>$B2*'Timelines'!M2</f>
      </c>
      <c r="N2" s="45">
        <f>$B2*'Timelines'!N2</f>
      </c>
      <c r="O2" s="45">
        <f>$B2*'Timelines'!O2</f>
      </c>
      <c r="P2" s="45">
        <f>$B2*'Timelines'!P2</f>
      </c>
      <c r="Q2" s="45">
        <f>$B2*'Timelines'!Q2</f>
      </c>
      <c r="R2" s="45">
        <f>$B2*'Timelines'!R2</f>
      </c>
      <c r="S2" s="45">
        <f>$B2*'Timelines'!S2</f>
      </c>
      <c r="T2" s="45">
        <f>$B2*'Timelines'!T2</f>
      </c>
      <c r="U2" s="45">
        <f>$B2*'Timelines'!U2</f>
      </c>
      <c r="V2" s="45">
        <f>$B2*'Timelines'!V2</f>
      </c>
      <c r="W2" s="45">
        <f>$B2*'Timelines'!W2</f>
      </c>
      <c r="X2" s="45">
        <f>$B2*'Timelines'!X2</f>
      </c>
      <c r="Y2" s="45">
        <f>$B2*'Timelines'!Y2</f>
      </c>
      <c r="Z2" s="45">
        <f>$B2*'Timelines'!Z2</f>
      </c>
      <c r="AA2" s="45">
        <f>$B2*'Timelines'!AA2</f>
      </c>
      <c r="AB2" s="45">
        <f>$B2*'Timelines'!AB2</f>
      </c>
      <c r="AC2" s="45">
        <f>$B2*'Timelines'!AC2</f>
      </c>
      <c r="AD2" s="45">
        <f>$B2*'Timelines'!AD2</f>
      </c>
      <c r="AE2" s="45">
        <f>$B2*'Timelines'!AE2</f>
      </c>
      <c r="AF2" s="45">
        <f>$B2*'Timelines'!AF2</f>
      </c>
      <c r="AG2" s="45">
        <f>$B2*'Timelines'!AG2</f>
      </c>
      <c r="AH2" s="45">
        <f>$B2*'Timelines'!AH2</f>
      </c>
      <c r="AI2" s="45">
        <f>$B2*'Timelines'!AI2</f>
      </c>
      <c r="AJ2" s="45">
        <f>$B2*'Timelines'!AJ2</f>
      </c>
      <c r="AK2" s="45">
        <f>$B2*'Timelines'!AK2</f>
      </c>
      <c r="AL2" s="45">
        <f>$B2*'Timelines'!AL2</f>
      </c>
      <c r="AM2" s="45">
        <f>$B2*'Timelines'!AM2</f>
      </c>
      <c r="AN2" s="45">
        <f>$B2*'Timelines'!AN2</f>
      </c>
      <c r="AO2" s="45">
        <f>$B2*'Timelines'!AO2</f>
      </c>
      <c r="AP2" s="45">
        <f>$B2*'Timelines'!AP2</f>
      </c>
      <c r="AQ2" s="45">
        <f>$B2*'Timelines'!AQ2</f>
      </c>
      <c r="AR2" s="45">
        <f>$B2*'Timelines'!AR2</f>
      </c>
      <c r="AS2" s="45">
        <f>$B2*'Timelines'!AS2</f>
      </c>
      <c r="AT2" s="45">
        <f>$B2*'Timelines'!AT2</f>
      </c>
      <c r="AU2" s="45">
        <f>$B2*'Timelines'!AU2</f>
      </c>
      <c r="AV2" s="45">
        <f>$B2*'Timelines'!AV2</f>
      </c>
      <c r="AW2" s="45">
        <f>$B2*'Timelines'!AW2</f>
      </c>
      <c r="AX2" s="45">
        <f>$B2*'Timelines'!AX2</f>
      </c>
      <c r="AY2" s="45">
        <f>$B2*'Timelines'!AY2</f>
      </c>
      <c r="AZ2" s="45">
        <f>$B2*'Timelines'!AZ2</f>
      </c>
      <c r="BA2" s="45">
        <f>$B2*'Timelines'!BA2</f>
      </c>
      <c r="BB2" s="45">
        <f>$B2*'Timelines'!BB2</f>
      </c>
      <c r="BC2" s="45">
        <f>$B2*'Timelines'!BC2</f>
      </c>
      <c r="BD2" s="45">
        <f>$B2*'Timelines'!BD2</f>
      </c>
      <c r="BE2" s="45">
        <f>$B2*'Timelines'!BE2</f>
      </c>
      <c r="BF2" s="45">
        <f>$B2*'Timelines'!BF2</f>
      </c>
      <c r="BG2" s="45">
        <f>$B2*'Timelines'!BG2</f>
      </c>
      <c r="BH2" s="45">
        <f>$B2*'Timelines'!BH2</f>
      </c>
      <c r="BI2" s="45">
        <f>$B2*'Timelines'!BI2</f>
      </c>
      <c r="BJ2" s="45">
        <f>$B2*'Timelines'!BJ2</f>
      </c>
      <c r="BK2" s="45">
        <f>$B2*'Timelines'!BK2</f>
      </c>
      <c r="BL2" s="45">
        <f>$B2*'Timelines'!BL2</f>
      </c>
      <c r="BM2" s="45">
        <f>$B2*'Timelines'!BM2</f>
      </c>
      <c r="BN2" s="45">
        <f>$B2*'Timelines'!BN2</f>
      </c>
      <c r="BO2" s="45">
        <f>$B2*'Timelines'!BO2</f>
      </c>
      <c r="BP2" s="45">
        <f>$B2*'Timelines'!BP2</f>
      </c>
      <c r="BQ2" s="45">
        <f>$B2*'Timelines'!BQ2</f>
      </c>
      <c r="BR2" s="45">
        <f>$B2*'Timelines'!BR2</f>
      </c>
      <c r="BS2" s="45">
        <f>$B2*'Timelines'!BS2</f>
      </c>
      <c r="BT2" s="45">
        <f>$B2*'Timelines'!BT2</f>
      </c>
      <c r="BU2" s="45">
        <f>$B2*'Timelines'!BU2</f>
      </c>
      <c r="BV2" s="45">
        <f>$B2*'Timelines'!BV2</f>
      </c>
      <c r="BW2" s="45">
        <f>$B2*'Timelines'!BW2</f>
      </c>
      <c r="BX2" s="45">
        <f>$B2*'Timelines'!BX2</f>
      </c>
      <c r="BY2" s="45">
        <f>$B2*'Timelines'!BY2</f>
      </c>
      <c r="BZ2" s="45">
        <f>$B2*'Timelines'!BZ2</f>
      </c>
      <c r="CA2" s="45">
        <f>$B2*'Timelines'!CA2</f>
      </c>
      <c r="CB2" s="45">
        <f>$B2*'Timelines'!CB2</f>
      </c>
      <c r="CC2" s="45">
        <f>$B2*'Timelines'!CC2</f>
      </c>
      <c r="CD2" s="45">
        <f>$B2*'Timelines'!CD2</f>
      </c>
      <c r="CE2" s="45">
        <f>$B2*'Timelines'!CE2</f>
      </c>
      <c r="CF2" s="45">
        <f>$B2*'Timelines'!CF2</f>
      </c>
      <c r="CG2" s="45">
        <f>$B2*'Timelines'!CG2</f>
      </c>
      <c r="CH2" s="45">
        <f>$B2*'Timelines'!CH2</f>
      </c>
    </row>
    <row r="3" spans="1:86" x14ac:dyDescent="0.25">
      <c r="A3" t="s">
        <v>257</v>
      </c>
      <c r="B3" s="43">
        <v>0</v>
      </c>
      <c r="C3" s="43">
        <f>$B3*'Timelines'!C3</f>
      </c>
      <c r="D3" s="43">
        <f>$B3*'Timelines'!D3</f>
      </c>
      <c r="E3" s="43">
        <f>$B3*'Timelines'!E3</f>
      </c>
      <c r="F3" s="43">
        <f>$B3*'Timelines'!F3</f>
      </c>
      <c r="G3" s="43">
        <f>$B3*'Timelines'!G3</f>
      </c>
      <c r="H3" s="43">
        <f>$B3*'Timelines'!H3</f>
      </c>
      <c r="I3" s="43">
        <f>$B3*'Timelines'!I3</f>
      </c>
      <c r="J3" s="43">
        <f>$B3*'Timelines'!J3</f>
      </c>
      <c r="K3" s="43">
        <f>$B3*'Timelines'!K3</f>
      </c>
      <c r="L3" s="43">
        <f>$B3*'Timelines'!L3</f>
      </c>
      <c r="M3" s="43">
        <f>$B3*'Timelines'!M3</f>
      </c>
      <c r="N3" s="43">
        <f>$B3*'Timelines'!N3</f>
      </c>
      <c r="O3" s="43">
        <f>$B3*'Timelines'!O3</f>
      </c>
      <c r="P3" s="43">
        <f>$B3*'Timelines'!P3</f>
      </c>
      <c r="Q3" s="43">
        <f>$B3*'Timelines'!Q3</f>
      </c>
      <c r="R3" s="43">
        <f>$B3*'Timelines'!R3</f>
      </c>
      <c r="S3" s="43">
        <f>$B3*'Timelines'!S3</f>
      </c>
      <c r="T3" s="43">
        <f>$B3*'Timelines'!T3</f>
      </c>
      <c r="U3" s="43">
        <f>$B3*'Timelines'!U3</f>
      </c>
      <c r="V3" s="43">
        <f>$B3*'Timelines'!V3</f>
      </c>
      <c r="W3" s="43">
        <f>$B3*'Timelines'!W3</f>
      </c>
      <c r="X3" s="43">
        <f>$B3*'Timelines'!X3</f>
      </c>
      <c r="Y3" s="43">
        <f>$B3*'Timelines'!Y3</f>
      </c>
      <c r="Z3" s="43">
        <f>$B3*'Timelines'!Z3</f>
      </c>
      <c r="AA3" s="43">
        <f>$B3*'Timelines'!AA3</f>
      </c>
      <c r="AB3" s="43">
        <f>$B3*'Timelines'!AB3</f>
      </c>
      <c r="AC3" s="43">
        <f>$B3*'Timelines'!AC3</f>
      </c>
      <c r="AD3" s="43">
        <f>$B3*'Timelines'!AD3</f>
      </c>
      <c r="AE3" s="43">
        <f>$B3*'Timelines'!AE3</f>
      </c>
      <c r="AF3" s="43">
        <f>$B3*'Timelines'!AF3</f>
      </c>
      <c r="AG3" s="43">
        <f>$B3*'Timelines'!AG3</f>
      </c>
      <c r="AH3" s="43">
        <f>$B3*'Timelines'!AH3</f>
      </c>
      <c r="AI3" s="43">
        <f>$B3*'Timelines'!AI3</f>
      </c>
      <c r="AJ3" s="43">
        <f>$B3*'Timelines'!AJ3</f>
      </c>
      <c r="AK3" s="43">
        <f>$B3*'Timelines'!AK3</f>
      </c>
      <c r="AL3" s="43">
        <f>$B3*'Timelines'!AL3</f>
      </c>
      <c r="AM3" s="43">
        <f>$B3*'Timelines'!AM3</f>
      </c>
      <c r="AN3" s="43">
        <f>$B3*'Timelines'!AN3</f>
      </c>
      <c r="AO3" s="43">
        <f>$B3*'Timelines'!AO3</f>
      </c>
      <c r="AP3" s="43">
        <f>$B3*'Timelines'!AP3</f>
      </c>
      <c r="AQ3" s="43">
        <f>$B3*'Timelines'!AQ3</f>
      </c>
      <c r="AR3" s="43">
        <f>$B3*'Timelines'!AR3</f>
      </c>
      <c r="AS3" s="43">
        <f>$B3*'Timelines'!AS3</f>
      </c>
      <c r="AT3" s="43">
        <f>$B3*'Timelines'!AT3</f>
      </c>
      <c r="AU3" s="43">
        <f>$B3*'Timelines'!AU3</f>
      </c>
      <c r="AV3" s="43">
        <f>$B3*'Timelines'!AV3</f>
      </c>
      <c r="AW3" s="43">
        <f>$B3*'Timelines'!AW3</f>
      </c>
      <c r="AX3" s="43">
        <f>$B3*'Timelines'!AX3</f>
      </c>
      <c r="AY3" s="43">
        <f>$B3*'Timelines'!AY3</f>
      </c>
      <c r="AZ3" s="43">
        <f>$B3*'Timelines'!AZ3</f>
      </c>
      <c r="BA3" s="43">
        <f>$B3*'Timelines'!BA3</f>
      </c>
      <c r="BB3" s="43">
        <f>$B3*'Timelines'!BB3</f>
      </c>
      <c r="BC3" s="43">
        <f>$B3*'Timelines'!BC3</f>
      </c>
      <c r="BD3" s="43">
        <f>$B3*'Timelines'!BD3</f>
      </c>
      <c r="BE3" s="43">
        <f>$B3*'Timelines'!BE3</f>
      </c>
      <c r="BF3" s="43">
        <f>$B3*'Timelines'!BF3</f>
      </c>
      <c r="BG3" s="43">
        <f>$B3*'Timelines'!BG3</f>
      </c>
      <c r="BH3" s="43">
        <f>$B3*'Timelines'!BH3</f>
      </c>
      <c r="BI3" s="43">
        <f>$B3*'Timelines'!BI3</f>
      </c>
      <c r="BJ3" s="43">
        <f>$B3*'Timelines'!BJ3</f>
      </c>
      <c r="BK3" s="43">
        <f>$B3*'Timelines'!BK3</f>
      </c>
      <c r="BL3" s="43">
        <f>$B3*'Timelines'!BL3</f>
      </c>
      <c r="BM3" s="43">
        <f>$B3*'Timelines'!BM3</f>
      </c>
      <c r="BN3" s="43">
        <f>$B3*'Timelines'!BN3</f>
      </c>
      <c r="BO3" s="43">
        <f>$B3*'Timelines'!BO3</f>
      </c>
      <c r="BP3" s="43">
        <f>$B3*'Timelines'!BP3</f>
      </c>
      <c r="BQ3" s="43">
        <f>$B3*'Timelines'!BQ3</f>
      </c>
      <c r="BR3" s="43">
        <f>$B3*'Timelines'!BR3</f>
      </c>
      <c r="BS3" s="43">
        <f>$B3*'Timelines'!BS3</f>
      </c>
      <c r="BT3" s="43">
        <f>$B3*'Timelines'!BT3</f>
      </c>
      <c r="BU3" s="43">
        <f>$B3*'Timelines'!BU3</f>
      </c>
      <c r="BV3" s="43">
        <f>$B3*'Timelines'!BV3</f>
      </c>
      <c r="BW3" s="43">
        <f>$B3*'Timelines'!BW3</f>
      </c>
      <c r="BX3" s="43">
        <f>$B3*'Timelines'!BX3</f>
      </c>
      <c r="BY3" s="43">
        <f>$B3*'Timelines'!BY3</f>
      </c>
      <c r="BZ3" s="43">
        <f>$B3*'Timelines'!BZ3</f>
      </c>
      <c r="CA3" s="43">
        <f>$B3*'Timelines'!CA3</f>
      </c>
      <c r="CB3" s="43">
        <f>$B3*'Timelines'!CB3</f>
      </c>
      <c r="CC3" s="43">
        <f>$B3*'Timelines'!CC3</f>
      </c>
      <c r="CD3" s="43">
        <f>$B3*'Timelines'!CD3</f>
      </c>
      <c r="CE3" s="43">
        <f>$B3*'Timelines'!CE3</f>
      </c>
      <c r="CF3" s="43">
        <f>$B3*'Timelines'!CF3</f>
      </c>
      <c r="CG3" s="43">
        <f>$B3*'Timelines'!CG3</f>
      </c>
      <c r="CH3" s="43">
        <f>$B3*'Timelines'!CH3</f>
      </c>
    </row>
    <row r="4" spans="1:86" s="44" customFormat="1" x14ac:dyDescent="0.25">
      <c r="A4" s="44" t="s">
        <v>258</v>
      </c>
      <c r="B4" s="45">
        <v>156000</v>
      </c>
      <c r="C4" s="45">
        <f>$B4*'Timelines'!C4</f>
      </c>
      <c r="D4" s="45">
        <f>$B4*'Timelines'!D4</f>
      </c>
      <c r="E4" s="45">
        <f>$B4*'Timelines'!E4</f>
      </c>
      <c r="F4" s="45">
        <f>$B4*'Timelines'!F4</f>
      </c>
      <c r="G4" s="45">
        <f>$B4*'Timelines'!G4</f>
      </c>
      <c r="H4" s="45">
        <f>$B4*'Timelines'!H4</f>
      </c>
      <c r="I4" s="45">
        <f>$B4*'Timelines'!I4</f>
      </c>
      <c r="J4" s="45">
        <f>$B4*'Timelines'!J4</f>
      </c>
      <c r="K4" s="45">
        <f>$B4*'Timelines'!K4</f>
      </c>
      <c r="L4" s="45">
        <f>$B4*'Timelines'!L4</f>
      </c>
      <c r="M4" s="45">
        <f>$B4*'Timelines'!M4</f>
      </c>
      <c r="N4" s="45">
        <f>$B4*'Timelines'!N4</f>
      </c>
      <c r="O4" s="45">
        <f>$B4*'Timelines'!O4</f>
      </c>
      <c r="P4" s="45">
        <f>$B4*'Timelines'!P4</f>
      </c>
      <c r="Q4" s="45">
        <f>$B4*'Timelines'!Q4</f>
      </c>
      <c r="R4" s="45">
        <f>$B4*'Timelines'!R4</f>
      </c>
      <c r="S4" s="45">
        <f>$B4*'Timelines'!S4</f>
      </c>
      <c r="T4" s="45">
        <f>$B4*'Timelines'!T4</f>
      </c>
      <c r="U4" s="45">
        <f>$B4*'Timelines'!U4</f>
      </c>
      <c r="V4" s="45">
        <f>$B4*'Timelines'!V4</f>
      </c>
      <c r="W4" s="45">
        <f>$B4*'Timelines'!W4</f>
      </c>
      <c r="X4" s="45">
        <f>$B4*'Timelines'!X4</f>
      </c>
      <c r="Y4" s="45">
        <f>$B4*'Timelines'!Y4</f>
      </c>
      <c r="Z4" s="45">
        <f>$B4*'Timelines'!Z4</f>
      </c>
      <c r="AA4" s="45">
        <f>$B4*'Timelines'!AA4</f>
      </c>
      <c r="AB4" s="45">
        <f>$B4*'Timelines'!AB4</f>
      </c>
      <c r="AC4" s="45">
        <f>$B4*'Timelines'!AC4</f>
      </c>
      <c r="AD4" s="45">
        <f>$B4*'Timelines'!AD4</f>
      </c>
      <c r="AE4" s="45">
        <f>$B4*'Timelines'!AE4</f>
      </c>
      <c r="AF4" s="45">
        <f>$B4*'Timelines'!AF4</f>
      </c>
      <c r="AG4" s="45">
        <f>$B4*'Timelines'!AG4</f>
      </c>
      <c r="AH4" s="45">
        <f>$B4*'Timelines'!AH4</f>
      </c>
      <c r="AI4" s="45">
        <f>$B4*'Timelines'!AI4</f>
      </c>
      <c r="AJ4" s="45">
        <f>$B4*'Timelines'!AJ4</f>
      </c>
      <c r="AK4" s="45">
        <f>$B4*'Timelines'!AK4</f>
      </c>
      <c r="AL4" s="45">
        <f>$B4*'Timelines'!AL4</f>
      </c>
      <c r="AM4" s="45">
        <f>$B4*'Timelines'!AM4</f>
      </c>
      <c r="AN4" s="45">
        <f>$B4*'Timelines'!AN4</f>
      </c>
      <c r="AO4" s="45">
        <f>$B4*'Timelines'!AO4</f>
      </c>
      <c r="AP4" s="45">
        <f>$B4*'Timelines'!AP4</f>
      </c>
      <c r="AQ4" s="45">
        <f>$B4*'Timelines'!AQ4</f>
      </c>
      <c r="AR4" s="45">
        <f>$B4*'Timelines'!AR4</f>
      </c>
      <c r="AS4" s="45">
        <f>$B4*'Timelines'!AS4</f>
      </c>
      <c r="AT4" s="45">
        <f>$B4*'Timelines'!AT4</f>
      </c>
      <c r="AU4" s="45">
        <f>$B4*'Timelines'!AU4</f>
      </c>
      <c r="AV4" s="45">
        <f>$B4*'Timelines'!AV4</f>
      </c>
      <c r="AW4" s="45">
        <f>$B4*'Timelines'!AW4</f>
      </c>
      <c r="AX4" s="45">
        <f>$B4*'Timelines'!AX4</f>
      </c>
      <c r="AY4" s="45">
        <f>$B4*'Timelines'!AY4</f>
      </c>
      <c r="AZ4" s="45">
        <f>$B4*'Timelines'!AZ4</f>
      </c>
      <c r="BA4" s="45">
        <f>$B4*'Timelines'!BA4</f>
      </c>
      <c r="BB4" s="45">
        <f>$B4*'Timelines'!BB4</f>
      </c>
      <c r="BC4" s="45">
        <f>$B4*'Timelines'!BC4</f>
      </c>
      <c r="BD4" s="45">
        <f>$B4*'Timelines'!BD4</f>
      </c>
      <c r="BE4" s="45">
        <f>$B4*'Timelines'!BE4</f>
      </c>
      <c r="BF4" s="45">
        <f>$B4*'Timelines'!BF4</f>
      </c>
      <c r="BG4" s="45">
        <f>$B4*'Timelines'!BG4</f>
      </c>
      <c r="BH4" s="45">
        <f>$B4*'Timelines'!BH4</f>
      </c>
      <c r="BI4" s="45">
        <f>$B4*'Timelines'!BI4</f>
      </c>
      <c r="BJ4" s="45">
        <f>$B4*'Timelines'!BJ4</f>
      </c>
      <c r="BK4" s="45">
        <f>$B4*'Timelines'!BK4</f>
      </c>
      <c r="BL4" s="45">
        <f>$B4*'Timelines'!BL4</f>
      </c>
      <c r="BM4" s="45">
        <f>$B4*'Timelines'!BM4</f>
      </c>
      <c r="BN4" s="45">
        <f>$B4*'Timelines'!BN4</f>
      </c>
      <c r="BO4" s="45">
        <f>$B4*'Timelines'!BO4</f>
      </c>
      <c r="BP4" s="45">
        <f>$B4*'Timelines'!BP4</f>
      </c>
      <c r="BQ4" s="45">
        <f>$B4*'Timelines'!BQ4</f>
      </c>
      <c r="BR4" s="45">
        <f>$B4*'Timelines'!BR4</f>
      </c>
      <c r="BS4" s="45">
        <f>$B4*'Timelines'!BS4</f>
      </c>
      <c r="BT4" s="45">
        <f>$B4*'Timelines'!BT4</f>
      </c>
      <c r="BU4" s="45">
        <f>$B4*'Timelines'!BU4</f>
      </c>
      <c r="BV4" s="45">
        <f>$B4*'Timelines'!BV4</f>
      </c>
      <c r="BW4" s="45">
        <f>$B4*'Timelines'!BW4</f>
      </c>
      <c r="BX4" s="45">
        <f>$B4*'Timelines'!BX4</f>
      </c>
      <c r="BY4" s="45">
        <f>$B4*'Timelines'!BY4</f>
      </c>
      <c r="BZ4" s="45">
        <f>$B4*'Timelines'!BZ4</f>
      </c>
      <c r="CA4" s="45">
        <f>$B4*'Timelines'!CA4</f>
      </c>
      <c r="CB4" s="45">
        <f>$B4*'Timelines'!CB4</f>
      </c>
      <c r="CC4" s="45">
        <f>$B4*'Timelines'!CC4</f>
      </c>
      <c r="CD4" s="45">
        <f>$B4*'Timelines'!CD4</f>
      </c>
      <c r="CE4" s="45">
        <f>$B4*'Timelines'!CE4</f>
      </c>
      <c r="CF4" s="45">
        <f>$B4*'Timelines'!CF4</f>
      </c>
      <c r="CG4" s="45">
        <f>$B4*'Timelines'!CG4</f>
      </c>
      <c r="CH4" s="45">
        <f>$B4*'Timelines'!CH4</f>
      </c>
    </row>
    <row r="5" spans="1:86" x14ac:dyDescent="0.25">
      <c r="A5" t="s">
        <v>259</v>
      </c>
      <c r="B5" s="43">
        <v>35000</v>
      </c>
      <c r="C5" s="43">
        <f>$B5*'Timelines'!C5</f>
      </c>
      <c r="D5" s="43">
        <f>$B5*'Timelines'!D5</f>
      </c>
      <c r="E5" s="43">
        <f>$B5*'Timelines'!E5</f>
      </c>
      <c r="F5" s="43">
        <f>$B5*'Timelines'!F5</f>
      </c>
      <c r="G5" s="43">
        <f>$B5*'Timelines'!G5</f>
      </c>
      <c r="H5" s="43">
        <f>$B5*'Timelines'!H5</f>
      </c>
      <c r="I5" s="43">
        <f>$B5*'Timelines'!I5</f>
      </c>
      <c r="J5" s="43">
        <f>$B5*'Timelines'!J5</f>
      </c>
      <c r="K5" s="43">
        <f>$B5*'Timelines'!K5</f>
      </c>
      <c r="L5" s="43">
        <f>$B5*'Timelines'!L5</f>
      </c>
      <c r="M5" s="43">
        <f>$B5*'Timelines'!M5</f>
      </c>
      <c r="N5" s="43">
        <f>$B5*'Timelines'!N5</f>
      </c>
      <c r="O5" s="43">
        <f>$B5*'Timelines'!O5</f>
      </c>
      <c r="P5" s="43">
        <f>$B5*'Timelines'!P5</f>
      </c>
      <c r="Q5" s="43">
        <f>$B5*'Timelines'!Q5</f>
      </c>
      <c r="R5" s="43">
        <f>$B5*'Timelines'!R5</f>
      </c>
      <c r="S5" s="43">
        <f>$B5*'Timelines'!S5</f>
      </c>
      <c r="T5" s="43">
        <f>$B5*'Timelines'!T5</f>
      </c>
      <c r="U5" s="43">
        <f>$B5*'Timelines'!U5</f>
      </c>
      <c r="V5" s="43">
        <f>$B5*'Timelines'!V5</f>
      </c>
      <c r="W5" s="43">
        <f>$B5*'Timelines'!W5</f>
      </c>
      <c r="X5" s="43">
        <f>$B5*'Timelines'!X5</f>
      </c>
      <c r="Y5" s="43">
        <f>$B5*'Timelines'!Y5</f>
      </c>
      <c r="Z5" s="43">
        <f>$B5*'Timelines'!Z5</f>
      </c>
      <c r="AA5" s="43">
        <f>$B5*'Timelines'!AA5</f>
      </c>
      <c r="AB5" s="43">
        <f>$B5*'Timelines'!AB5</f>
      </c>
      <c r="AC5" s="43">
        <f>$B5*'Timelines'!AC5</f>
      </c>
      <c r="AD5" s="43">
        <f>$B5*'Timelines'!AD5</f>
      </c>
      <c r="AE5" s="43">
        <f>$B5*'Timelines'!AE5</f>
      </c>
      <c r="AF5" s="43">
        <f>$B5*'Timelines'!AF5</f>
      </c>
      <c r="AG5" s="43">
        <f>$B5*'Timelines'!AG5</f>
      </c>
      <c r="AH5" s="43">
        <f>$B5*'Timelines'!AH5</f>
      </c>
      <c r="AI5" s="43">
        <f>$B5*'Timelines'!AI5</f>
      </c>
      <c r="AJ5" s="43">
        <f>$B5*'Timelines'!AJ5</f>
      </c>
      <c r="AK5" s="43">
        <f>$B5*'Timelines'!AK5</f>
      </c>
      <c r="AL5" s="43">
        <f>$B5*'Timelines'!AL5</f>
      </c>
      <c r="AM5" s="43">
        <f>$B5*'Timelines'!AM5</f>
      </c>
      <c r="AN5" s="43">
        <f>$B5*'Timelines'!AN5</f>
      </c>
      <c r="AO5" s="43">
        <f>$B5*'Timelines'!AO5</f>
      </c>
      <c r="AP5" s="43">
        <f>$B5*'Timelines'!AP5</f>
      </c>
      <c r="AQ5" s="43">
        <f>$B5*'Timelines'!AQ5</f>
      </c>
      <c r="AR5" s="43">
        <f>$B5*'Timelines'!AR5</f>
      </c>
      <c r="AS5" s="43">
        <f>$B5*'Timelines'!AS5</f>
      </c>
      <c r="AT5" s="43">
        <f>$B5*'Timelines'!AT5</f>
      </c>
      <c r="AU5" s="43">
        <f>$B5*'Timelines'!AU5</f>
      </c>
      <c r="AV5" s="43">
        <f>$B5*'Timelines'!AV5</f>
      </c>
      <c r="AW5" s="43">
        <f>$B5*'Timelines'!AW5</f>
      </c>
      <c r="AX5" s="43">
        <f>$B5*'Timelines'!AX5</f>
      </c>
      <c r="AY5" s="43">
        <f>$B5*'Timelines'!AY5</f>
      </c>
      <c r="AZ5" s="43">
        <f>$B5*'Timelines'!AZ5</f>
      </c>
      <c r="BA5" s="43">
        <f>$B5*'Timelines'!BA5</f>
      </c>
      <c r="BB5" s="43">
        <f>$B5*'Timelines'!BB5</f>
      </c>
      <c r="BC5" s="43">
        <f>$B5*'Timelines'!BC5</f>
      </c>
      <c r="BD5" s="43">
        <f>$B5*'Timelines'!BD5</f>
      </c>
      <c r="BE5" s="43">
        <f>$B5*'Timelines'!BE5</f>
      </c>
      <c r="BF5" s="43">
        <f>$B5*'Timelines'!BF5</f>
      </c>
      <c r="BG5" s="43">
        <f>$B5*'Timelines'!BG5</f>
      </c>
      <c r="BH5" s="43">
        <f>$B5*'Timelines'!BH5</f>
      </c>
      <c r="BI5" s="43">
        <f>$B5*'Timelines'!BI5</f>
      </c>
      <c r="BJ5" s="43">
        <f>$B5*'Timelines'!BJ5</f>
      </c>
      <c r="BK5" s="43">
        <f>$B5*'Timelines'!BK5</f>
      </c>
      <c r="BL5" s="43">
        <f>$B5*'Timelines'!BL5</f>
      </c>
      <c r="BM5" s="43">
        <f>$B5*'Timelines'!BM5</f>
      </c>
      <c r="BN5" s="43">
        <f>$B5*'Timelines'!BN5</f>
      </c>
      <c r="BO5" s="43">
        <f>$B5*'Timelines'!BO5</f>
      </c>
      <c r="BP5" s="43">
        <f>$B5*'Timelines'!BP5</f>
      </c>
      <c r="BQ5" s="43">
        <f>$B5*'Timelines'!BQ5</f>
      </c>
      <c r="BR5" s="43">
        <f>$B5*'Timelines'!BR5</f>
      </c>
      <c r="BS5" s="43">
        <f>$B5*'Timelines'!BS5</f>
      </c>
      <c r="BT5" s="43">
        <f>$B5*'Timelines'!BT5</f>
      </c>
      <c r="BU5" s="43">
        <f>$B5*'Timelines'!BU5</f>
      </c>
      <c r="BV5" s="43">
        <f>$B5*'Timelines'!BV5</f>
      </c>
      <c r="BW5" s="43">
        <f>$B5*'Timelines'!BW5</f>
      </c>
      <c r="BX5" s="43">
        <f>$B5*'Timelines'!BX5</f>
      </c>
      <c r="BY5" s="43">
        <f>$B5*'Timelines'!BY5</f>
      </c>
      <c r="BZ5" s="43">
        <f>$B5*'Timelines'!BZ5</f>
      </c>
      <c r="CA5" s="43">
        <f>$B5*'Timelines'!CA5</f>
      </c>
      <c r="CB5" s="43">
        <f>$B5*'Timelines'!CB5</f>
      </c>
      <c r="CC5" s="43">
        <f>$B5*'Timelines'!CC5</f>
      </c>
      <c r="CD5" s="43">
        <f>$B5*'Timelines'!CD5</f>
      </c>
      <c r="CE5" s="43">
        <f>$B5*'Timelines'!CE5</f>
      </c>
      <c r="CF5" s="43">
        <f>$B5*'Timelines'!CF5</f>
      </c>
      <c r="CG5" s="43">
        <f>$B5*'Timelines'!CG5</f>
      </c>
      <c r="CH5" s="43">
        <f>$B5*'Timelines'!CH5</f>
      </c>
    </row>
    <row r="6" spans="1:86" s="44" customFormat="1" x14ac:dyDescent="0.25">
      <c r="A6" s="44" t="s">
        <v>260</v>
      </c>
      <c r="B6" s="45">
        <v>78000</v>
      </c>
      <c r="C6" s="45">
        <f>$B6*'Timelines'!C6</f>
      </c>
      <c r="D6" s="45">
        <f>$B6*'Timelines'!D6</f>
      </c>
      <c r="E6" s="45">
        <f>$B6*'Timelines'!E6</f>
      </c>
      <c r="F6" s="45">
        <f>$B6*'Timelines'!F6</f>
      </c>
      <c r="G6" s="45">
        <f>$B6*'Timelines'!G6</f>
      </c>
      <c r="H6" s="45">
        <f>$B6*'Timelines'!H6</f>
      </c>
      <c r="I6" s="45">
        <f>$B6*'Timelines'!I6</f>
      </c>
      <c r="J6" s="45">
        <f>$B6*'Timelines'!J6</f>
      </c>
      <c r="K6" s="45">
        <f>$B6*'Timelines'!K6</f>
      </c>
      <c r="L6" s="45">
        <f>$B6*'Timelines'!L6</f>
      </c>
      <c r="M6" s="45">
        <f>$B6*'Timelines'!M6</f>
      </c>
      <c r="N6" s="45">
        <f>$B6*'Timelines'!N6</f>
      </c>
      <c r="O6" s="45">
        <f>$B6*'Timelines'!O6</f>
      </c>
      <c r="P6" s="45">
        <f>$B6*'Timelines'!P6</f>
      </c>
      <c r="Q6" s="45">
        <f>$B6*'Timelines'!Q6</f>
      </c>
      <c r="R6" s="45">
        <f>$B6*'Timelines'!R6</f>
      </c>
      <c r="S6" s="45">
        <f>$B6*'Timelines'!S6</f>
      </c>
      <c r="T6" s="45">
        <f>$B6*'Timelines'!T6</f>
      </c>
      <c r="U6" s="45">
        <f>$B6*'Timelines'!U6</f>
      </c>
      <c r="V6" s="45">
        <f>$B6*'Timelines'!V6</f>
      </c>
      <c r="W6" s="45">
        <f>$B6*'Timelines'!W6</f>
      </c>
      <c r="X6" s="45">
        <f>$B6*'Timelines'!X6</f>
      </c>
      <c r="Y6" s="45">
        <f>$B6*'Timelines'!Y6</f>
      </c>
      <c r="Z6" s="45">
        <f>$B6*'Timelines'!Z6</f>
      </c>
      <c r="AA6" s="45">
        <f>$B6*'Timelines'!AA6</f>
      </c>
      <c r="AB6" s="45">
        <f>$B6*'Timelines'!AB6</f>
      </c>
      <c r="AC6" s="45">
        <f>$B6*'Timelines'!AC6</f>
      </c>
      <c r="AD6" s="45">
        <f>$B6*'Timelines'!AD6</f>
      </c>
      <c r="AE6" s="45">
        <f>$B6*'Timelines'!AE6</f>
      </c>
      <c r="AF6" s="45">
        <f>$B6*'Timelines'!AF6</f>
      </c>
      <c r="AG6" s="45">
        <f>$B6*'Timelines'!AG6</f>
      </c>
      <c r="AH6" s="45">
        <f>$B6*'Timelines'!AH6</f>
      </c>
      <c r="AI6" s="45">
        <f>$B6*'Timelines'!AI6</f>
      </c>
      <c r="AJ6" s="45">
        <f>$B6*'Timelines'!AJ6</f>
      </c>
      <c r="AK6" s="45">
        <f>$B6*'Timelines'!AK6</f>
      </c>
      <c r="AL6" s="45">
        <f>$B6*'Timelines'!AL6</f>
      </c>
      <c r="AM6" s="45">
        <f>$B6*'Timelines'!AM6</f>
      </c>
      <c r="AN6" s="45">
        <f>$B6*'Timelines'!AN6</f>
      </c>
      <c r="AO6" s="45">
        <f>$B6*'Timelines'!AO6</f>
      </c>
      <c r="AP6" s="45">
        <f>$B6*'Timelines'!AP6</f>
      </c>
      <c r="AQ6" s="45">
        <f>$B6*'Timelines'!AQ6</f>
      </c>
      <c r="AR6" s="45">
        <f>$B6*'Timelines'!AR6</f>
      </c>
      <c r="AS6" s="45">
        <f>$B6*'Timelines'!AS6</f>
      </c>
      <c r="AT6" s="45">
        <f>$B6*'Timelines'!AT6</f>
      </c>
      <c r="AU6" s="45">
        <f>$B6*'Timelines'!AU6</f>
      </c>
      <c r="AV6" s="45">
        <f>$B6*'Timelines'!AV6</f>
      </c>
      <c r="AW6" s="45">
        <f>$B6*'Timelines'!AW6</f>
      </c>
      <c r="AX6" s="45">
        <f>$B6*'Timelines'!AX6</f>
      </c>
      <c r="AY6" s="45">
        <f>$B6*'Timelines'!AY6</f>
      </c>
      <c r="AZ6" s="45">
        <f>$B6*'Timelines'!AZ6</f>
      </c>
      <c r="BA6" s="45">
        <f>$B6*'Timelines'!BA6</f>
      </c>
      <c r="BB6" s="45">
        <f>$B6*'Timelines'!BB6</f>
      </c>
      <c r="BC6" s="45">
        <f>$B6*'Timelines'!BC6</f>
      </c>
      <c r="BD6" s="45">
        <f>$B6*'Timelines'!BD6</f>
      </c>
      <c r="BE6" s="45">
        <f>$B6*'Timelines'!BE6</f>
      </c>
      <c r="BF6" s="45">
        <f>$B6*'Timelines'!BF6</f>
      </c>
      <c r="BG6" s="45">
        <f>$B6*'Timelines'!BG6</f>
      </c>
      <c r="BH6" s="45">
        <f>$B6*'Timelines'!BH6</f>
      </c>
      <c r="BI6" s="45">
        <f>$B6*'Timelines'!BI6</f>
      </c>
      <c r="BJ6" s="45">
        <f>$B6*'Timelines'!BJ6</f>
      </c>
      <c r="BK6" s="45">
        <f>$B6*'Timelines'!BK6</f>
      </c>
      <c r="BL6" s="45">
        <f>$B6*'Timelines'!BL6</f>
      </c>
      <c r="BM6" s="45">
        <f>$B6*'Timelines'!BM6</f>
      </c>
      <c r="BN6" s="45">
        <f>$B6*'Timelines'!BN6</f>
      </c>
      <c r="BO6" s="45">
        <f>$B6*'Timelines'!BO6</f>
      </c>
      <c r="BP6" s="45">
        <f>$B6*'Timelines'!BP6</f>
      </c>
      <c r="BQ6" s="45">
        <f>$B6*'Timelines'!BQ6</f>
      </c>
      <c r="BR6" s="45">
        <f>$B6*'Timelines'!BR6</f>
      </c>
      <c r="BS6" s="45">
        <f>$B6*'Timelines'!BS6</f>
      </c>
      <c r="BT6" s="45">
        <f>$B6*'Timelines'!BT6</f>
      </c>
      <c r="BU6" s="45">
        <f>$B6*'Timelines'!BU6</f>
      </c>
      <c r="BV6" s="45">
        <f>$B6*'Timelines'!BV6</f>
      </c>
      <c r="BW6" s="45">
        <f>$B6*'Timelines'!BW6</f>
      </c>
      <c r="BX6" s="45">
        <f>$B6*'Timelines'!BX6</f>
      </c>
      <c r="BY6" s="45">
        <f>$B6*'Timelines'!BY6</f>
      </c>
      <c r="BZ6" s="45">
        <f>$B6*'Timelines'!BZ6</f>
      </c>
      <c r="CA6" s="45">
        <f>$B6*'Timelines'!CA6</f>
      </c>
      <c r="CB6" s="45">
        <f>$B6*'Timelines'!CB6</f>
      </c>
      <c r="CC6" s="45">
        <f>$B6*'Timelines'!CC6</f>
      </c>
      <c r="CD6" s="45">
        <f>$B6*'Timelines'!CD6</f>
      </c>
      <c r="CE6" s="45">
        <f>$B6*'Timelines'!CE6</f>
      </c>
      <c r="CF6" s="45">
        <f>$B6*'Timelines'!CF6</f>
      </c>
      <c r="CG6" s="45">
        <f>$B6*'Timelines'!CG6</f>
      </c>
      <c r="CH6" s="45">
        <f>$B6*'Timelines'!CH6</f>
      </c>
    </row>
    <row r="7" spans="1:86" x14ac:dyDescent="0.25">
      <c r="A7" t="s">
        <v>261</v>
      </c>
      <c r="B7" s="43">
        <v>0</v>
      </c>
      <c r="C7" s="43">
        <f>$B7*'Timelines'!C7</f>
      </c>
      <c r="D7" s="43">
        <f>$B7*'Timelines'!D7</f>
      </c>
      <c r="E7" s="43">
        <f>$B7*'Timelines'!E7</f>
      </c>
      <c r="F7" s="43">
        <f>$B7*'Timelines'!F7</f>
      </c>
      <c r="G7" s="43">
        <f>$B7*'Timelines'!G7</f>
      </c>
      <c r="H7" s="43">
        <f>$B7*'Timelines'!H7</f>
      </c>
      <c r="I7" s="43">
        <f>$B7*'Timelines'!I7</f>
      </c>
      <c r="J7" s="43">
        <f>$B7*'Timelines'!J7</f>
      </c>
      <c r="K7" s="43">
        <f>$B7*'Timelines'!K7</f>
      </c>
      <c r="L7" s="43">
        <f>$B7*'Timelines'!L7</f>
      </c>
      <c r="M7" s="43">
        <f>$B7*'Timelines'!M7</f>
      </c>
      <c r="N7" s="43">
        <f>$B7*'Timelines'!N7</f>
      </c>
      <c r="O7" s="43">
        <f>$B7*'Timelines'!O7</f>
      </c>
      <c r="P7" s="43">
        <f>$B7*'Timelines'!P7</f>
      </c>
      <c r="Q7" s="43">
        <f>$B7*'Timelines'!Q7</f>
      </c>
      <c r="R7" s="43">
        <f>$B7*'Timelines'!R7</f>
      </c>
      <c r="S7" s="43">
        <f>$B7*'Timelines'!S7</f>
      </c>
      <c r="T7" s="43">
        <f>$B7*'Timelines'!T7</f>
      </c>
      <c r="U7" s="43">
        <f>$B7*'Timelines'!U7</f>
      </c>
      <c r="V7" s="43">
        <f>$B7*'Timelines'!V7</f>
      </c>
      <c r="W7" s="43">
        <f>$B7*'Timelines'!W7</f>
      </c>
      <c r="X7" s="43">
        <f>$B7*'Timelines'!X7</f>
      </c>
      <c r="Y7" s="43">
        <f>$B7*'Timelines'!Y7</f>
      </c>
      <c r="Z7" s="43">
        <f>$B7*'Timelines'!Z7</f>
      </c>
      <c r="AA7" s="43">
        <f>$B7*'Timelines'!AA7</f>
      </c>
      <c r="AB7" s="43">
        <f>$B7*'Timelines'!AB7</f>
      </c>
      <c r="AC7" s="43">
        <f>$B7*'Timelines'!AC7</f>
      </c>
      <c r="AD7" s="43">
        <f>$B7*'Timelines'!AD7</f>
      </c>
      <c r="AE7" s="43">
        <f>$B7*'Timelines'!AE7</f>
      </c>
      <c r="AF7" s="43">
        <f>$B7*'Timelines'!AF7</f>
      </c>
      <c r="AG7" s="43">
        <f>$B7*'Timelines'!AG7</f>
      </c>
      <c r="AH7" s="43">
        <f>$B7*'Timelines'!AH7</f>
      </c>
      <c r="AI7" s="43">
        <f>$B7*'Timelines'!AI7</f>
      </c>
      <c r="AJ7" s="43">
        <f>$B7*'Timelines'!AJ7</f>
      </c>
      <c r="AK7" s="43">
        <f>$B7*'Timelines'!AK7</f>
      </c>
      <c r="AL7" s="43">
        <f>$B7*'Timelines'!AL7</f>
      </c>
      <c r="AM7" s="43">
        <f>$B7*'Timelines'!AM7</f>
      </c>
      <c r="AN7" s="43">
        <f>$B7*'Timelines'!AN7</f>
      </c>
      <c r="AO7" s="43">
        <f>$B7*'Timelines'!AO7</f>
      </c>
      <c r="AP7" s="43">
        <f>$B7*'Timelines'!AP7</f>
      </c>
      <c r="AQ7" s="43">
        <f>$B7*'Timelines'!AQ7</f>
      </c>
      <c r="AR7" s="43">
        <f>$B7*'Timelines'!AR7</f>
      </c>
      <c r="AS7" s="43">
        <f>$B7*'Timelines'!AS7</f>
      </c>
      <c r="AT7" s="43">
        <f>$B7*'Timelines'!AT7</f>
      </c>
      <c r="AU7" s="43">
        <f>$B7*'Timelines'!AU7</f>
      </c>
      <c r="AV7" s="43">
        <f>$B7*'Timelines'!AV7</f>
      </c>
      <c r="AW7" s="43">
        <f>$B7*'Timelines'!AW7</f>
      </c>
      <c r="AX7" s="43">
        <f>$B7*'Timelines'!AX7</f>
      </c>
      <c r="AY7" s="43">
        <f>$B7*'Timelines'!AY7</f>
      </c>
      <c r="AZ7" s="43">
        <f>$B7*'Timelines'!AZ7</f>
      </c>
      <c r="BA7" s="43">
        <f>$B7*'Timelines'!BA7</f>
      </c>
      <c r="BB7" s="43">
        <f>$B7*'Timelines'!BB7</f>
      </c>
      <c r="BC7" s="43">
        <f>$B7*'Timelines'!BC7</f>
      </c>
      <c r="BD7" s="43">
        <f>$B7*'Timelines'!BD7</f>
      </c>
      <c r="BE7" s="43">
        <f>$B7*'Timelines'!BE7</f>
      </c>
      <c r="BF7" s="43">
        <f>$B7*'Timelines'!BF7</f>
      </c>
      <c r="BG7" s="43">
        <f>$B7*'Timelines'!BG7</f>
      </c>
      <c r="BH7" s="43">
        <f>$B7*'Timelines'!BH7</f>
      </c>
      <c r="BI7" s="43">
        <f>$B7*'Timelines'!BI7</f>
      </c>
      <c r="BJ7" s="43">
        <f>$B7*'Timelines'!BJ7</f>
      </c>
      <c r="BK7" s="43">
        <f>$B7*'Timelines'!BK7</f>
      </c>
      <c r="BL7" s="43">
        <f>$B7*'Timelines'!BL7</f>
      </c>
      <c r="BM7" s="43">
        <f>$B7*'Timelines'!BM7</f>
      </c>
      <c r="BN7" s="43">
        <f>$B7*'Timelines'!BN7</f>
      </c>
      <c r="BO7" s="43">
        <f>$B7*'Timelines'!BO7</f>
      </c>
      <c r="BP7" s="43">
        <f>$B7*'Timelines'!BP7</f>
      </c>
      <c r="BQ7" s="43">
        <f>$B7*'Timelines'!BQ7</f>
      </c>
      <c r="BR7" s="43">
        <f>$B7*'Timelines'!BR7</f>
      </c>
      <c r="BS7" s="43">
        <f>$B7*'Timelines'!BS7</f>
      </c>
      <c r="BT7" s="43">
        <f>$B7*'Timelines'!BT7</f>
      </c>
      <c r="BU7" s="43">
        <f>$B7*'Timelines'!BU7</f>
      </c>
      <c r="BV7" s="43">
        <f>$B7*'Timelines'!BV7</f>
      </c>
      <c r="BW7" s="43">
        <f>$B7*'Timelines'!BW7</f>
      </c>
      <c r="BX7" s="43">
        <f>$B7*'Timelines'!BX7</f>
      </c>
      <c r="BY7" s="43">
        <f>$B7*'Timelines'!BY7</f>
      </c>
      <c r="BZ7" s="43">
        <f>$B7*'Timelines'!BZ7</f>
      </c>
      <c r="CA7" s="43">
        <f>$B7*'Timelines'!CA7</f>
      </c>
      <c r="CB7" s="43">
        <f>$B7*'Timelines'!CB7</f>
      </c>
      <c r="CC7" s="43">
        <f>$B7*'Timelines'!CC7</f>
      </c>
      <c r="CD7" s="43">
        <f>$B7*'Timelines'!CD7</f>
      </c>
      <c r="CE7" s="43">
        <f>$B7*'Timelines'!CE7</f>
      </c>
      <c r="CF7" s="43">
        <f>$B7*'Timelines'!CF7</f>
      </c>
      <c r="CG7" s="43">
        <f>$B7*'Timelines'!CG7</f>
      </c>
      <c r="CH7" s="43">
        <f>$B7*'Timelines'!CH7</f>
      </c>
    </row>
    <row r="8" spans="1:86" s="46" customFormat="1" x14ac:dyDescent="0.25">
      <c r="A8" s="46" t="s">
        <v>262</v>
      </c>
      <c r="B8" s="47">
        <f>SUM(B2:B7)</f>
      </c>
      <c r="C8" s="47">
        <f>SUM(C2:C7)</f>
      </c>
      <c r="D8" s="47">
        <f>SUM(D2:D7)</f>
      </c>
      <c r="E8" s="47">
        <f>SUM(E2:E7)</f>
      </c>
      <c r="F8" s="47">
        <f>SUM(F2:F7)</f>
      </c>
      <c r="G8" s="47">
        <f>SUM(G2:G7)</f>
      </c>
      <c r="H8" s="47">
        <f>SUM(H2:H7)</f>
      </c>
      <c r="I8" s="47">
        <f>SUM(I2:I7)</f>
      </c>
      <c r="J8" s="47">
        <f>SUM(J2:J7)</f>
      </c>
      <c r="K8" s="47">
        <f>SUM(K2:K7)</f>
      </c>
      <c r="L8" s="47">
        <f>SUM(L2:L7)</f>
      </c>
      <c r="M8" s="47">
        <f>SUM(M2:M7)</f>
      </c>
      <c r="N8" s="47">
        <f>SUM(N2:N7)</f>
      </c>
      <c r="O8" s="47">
        <f>SUM(O2:O7)</f>
      </c>
      <c r="P8" s="47">
        <f>SUM(P2:P7)</f>
      </c>
      <c r="Q8" s="47">
        <f>SUM(Q2:Q7)</f>
      </c>
      <c r="R8" s="47">
        <f>SUM(R2:R7)</f>
      </c>
      <c r="S8" s="47">
        <f>SUM(S2:S7)</f>
      </c>
      <c r="T8" s="47">
        <f>SUM(T2:T7)</f>
      </c>
      <c r="U8" s="47">
        <f>SUM(U2:U7)</f>
      </c>
      <c r="V8" s="47">
        <f>SUM(V2:V7)</f>
      </c>
      <c r="W8" s="47">
        <f>SUM(W2:W7)</f>
      </c>
      <c r="X8" s="47">
        <f>SUM(X2:X7)</f>
      </c>
      <c r="Y8" s="47">
        <f>SUM(Y2:Y7)</f>
      </c>
      <c r="Z8" s="47">
        <f>SUM(Z2:Z7)</f>
      </c>
      <c r="AA8" s="47">
        <f>SUM(AA2:AA7)</f>
      </c>
      <c r="AB8" s="47">
        <f>SUM(AB2:AB7)</f>
      </c>
      <c r="AC8" s="47">
        <f>SUM(AC2:AC7)</f>
      </c>
      <c r="AD8" s="47">
        <f>SUM(AD2:AD7)</f>
      </c>
      <c r="AE8" s="47">
        <f>SUM(AE2:AE7)</f>
      </c>
      <c r="AF8" s="47">
        <f>SUM(AF2:AF7)</f>
      </c>
      <c r="AG8" s="47">
        <f>SUM(AG2:AG7)</f>
      </c>
      <c r="AH8" s="47">
        <f>SUM(AH2:AH7)</f>
      </c>
      <c r="AI8" s="47">
        <f>SUM(AI2:AI7)</f>
      </c>
      <c r="AJ8" s="47">
        <f>SUM(AJ2:AJ7)</f>
      </c>
      <c r="AK8" s="47">
        <f>SUM(AK2:AK7)</f>
      </c>
      <c r="AL8" s="47">
        <f>SUM(AL2:AL7)</f>
      </c>
      <c r="AM8" s="47">
        <f>SUM(AM2:AM7)</f>
      </c>
      <c r="AN8" s="47">
        <f>SUM(AN2:AN7)</f>
      </c>
      <c r="AO8" s="47">
        <f>SUM(AO2:AO7)</f>
      </c>
      <c r="AP8" s="47">
        <f>SUM(AP2:AP7)</f>
      </c>
      <c r="AQ8" s="47">
        <f>SUM(AQ2:AQ7)</f>
      </c>
      <c r="AR8" s="47">
        <f>SUM(AR2:AR7)</f>
      </c>
      <c r="AS8" s="47">
        <f>SUM(AS2:AS7)</f>
      </c>
      <c r="AT8" s="47">
        <f>SUM(AT2:AT7)</f>
      </c>
      <c r="AU8" s="47">
        <f>SUM(AU2:AU7)</f>
      </c>
      <c r="AV8" s="47">
        <f>SUM(AV2:AV7)</f>
      </c>
      <c r="AW8" s="47">
        <f>SUM(AW2:AW7)</f>
      </c>
      <c r="AX8" s="47">
        <f>SUM(AX2:AX7)</f>
      </c>
      <c r="AY8" s="47">
        <f>SUM(AY2:AY7)</f>
      </c>
      <c r="AZ8" s="47">
        <f>SUM(AZ2:AZ7)</f>
      </c>
      <c r="BA8" s="47">
        <f>SUM(BA2:BA7)</f>
      </c>
      <c r="BB8" s="47">
        <f>SUM(BB2:BB7)</f>
      </c>
      <c r="BC8" s="47">
        <f>SUM(BC2:BC7)</f>
      </c>
      <c r="BD8" s="47">
        <f>SUM(BD2:BD7)</f>
      </c>
      <c r="BE8" s="47">
        <f>SUM(BE2:BE7)</f>
      </c>
      <c r="BF8" s="47">
        <f>SUM(BF2:BF7)</f>
      </c>
      <c r="BG8" s="47">
        <f>SUM(BG2:BG7)</f>
      </c>
      <c r="BH8" s="47">
        <f>SUM(BH2:BH7)</f>
      </c>
      <c r="BI8" s="47">
        <f>SUM(BI2:BI7)</f>
      </c>
      <c r="BJ8" s="47">
        <f>SUM(BJ2:BJ7)</f>
      </c>
      <c r="BK8" s="47">
        <f>SUM(BK2:BK7)</f>
      </c>
      <c r="BL8" s="47">
        <f>SUM(BL2:BL7)</f>
      </c>
      <c r="BM8" s="47">
        <f>SUM(BM2:BM7)</f>
      </c>
      <c r="BN8" s="47">
        <f>SUM(BN2:BN7)</f>
      </c>
      <c r="BO8" s="47">
        <f>SUM(BO2:BO7)</f>
      </c>
      <c r="BP8" s="47">
        <f>SUM(BP2:BP7)</f>
      </c>
      <c r="BQ8" s="47">
        <f>SUM(BQ2:BQ7)</f>
      </c>
      <c r="BR8" s="47">
        <f>SUM(BR2:BR7)</f>
      </c>
      <c r="BS8" s="47">
        <f>SUM(BS2:BS7)</f>
      </c>
      <c r="BT8" s="47">
        <f>SUM(BT2:BT7)</f>
      </c>
      <c r="BU8" s="47">
        <f>SUM(BU2:BU7)</f>
      </c>
      <c r="BV8" s="47">
        <f>SUM(BV2:BV7)</f>
      </c>
      <c r="BW8" s="47">
        <f>SUM(BW2:BW7)</f>
      </c>
      <c r="BX8" s="47">
        <f>SUM(BX2:BX7)</f>
      </c>
      <c r="BY8" s="47">
        <f>SUM(BY2:BY7)</f>
      </c>
      <c r="BZ8" s="47">
        <f>SUM(BZ2:BZ7)</f>
      </c>
      <c r="CA8" s="47">
        <f>SUM(CA2:CA7)</f>
      </c>
      <c r="CB8" s="47">
        <f>SUM(CB2:CB7)</f>
      </c>
      <c r="CC8" s="47">
        <f>SUM(CC2:CC7)</f>
      </c>
      <c r="CD8" s="47">
        <f>SUM(CD2:CD7)</f>
      </c>
      <c r="CE8" s="47">
        <f>SUM(CE2:CE7)</f>
      </c>
      <c r="CF8" s="47">
        <f>SUM(CF2:CF7)</f>
      </c>
      <c r="CG8" s="47">
        <f>SUM(CG2:CG7)</f>
      </c>
      <c r="CH8" s="47">
        <f>SUM(CH2:CH7)</f>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J35"/>
  <sheetViews>
    <sheetView workbookViewId="0" showGridLines="0">
      <pane xSplit="4" ySplit="1" topLeftCell="E2" activePane="bottomRight" state="frozen"/>
      <selection pane="bottomRight"/>
    </sheetView>
  </sheetViews>
  <sheetFormatPr defaultRowHeight="15" outlineLevelRow="0" outlineLevelCol="0" x14ac:dyDescent="55"/>
  <cols>
    <col min="1" max="1" width="20" customWidth="1"/>
    <col min="2" max="2" width="14" customWidth="1"/>
    <col min="3" max="3" width="30" customWidth="1"/>
    <col min="4" max="4" width="16" customWidth="1"/>
    <col min="5" max="88" width="13" customWidth="1"/>
  </cols>
  <sheetData>
    <row r="1" ht="28" customHeight="1" spans="1:88" s="41" customFormat="1" x14ac:dyDescent="0.25">
      <c r="A1" s="41" t="s">
        <v>263</v>
      </c>
      <c r="B1" s="41" t="s">
        <v>264</v>
      </c>
      <c r="C1" s="41" t="s">
        <v>265</v>
      </c>
      <c r="D1" s="41" t="s">
        <v>255</v>
      </c>
      <c r="E1" s="41" t="s">
        <v>156</v>
      </c>
      <c r="F1" s="41" t="s">
        <v>157</v>
      </c>
      <c r="G1" s="41" t="s">
        <v>158</v>
      </c>
      <c r="H1" s="41" t="s">
        <v>159</v>
      </c>
      <c r="I1" s="41" t="s">
        <v>160</v>
      </c>
      <c r="J1" s="41" t="s">
        <v>161</v>
      </c>
      <c r="K1" s="41" t="s">
        <v>162</v>
      </c>
      <c r="L1" s="41" t="s">
        <v>163</v>
      </c>
      <c r="M1" s="41" t="s">
        <v>164</v>
      </c>
      <c r="N1" s="41" t="s">
        <v>165</v>
      </c>
      <c r="O1" s="41" t="s">
        <v>166</v>
      </c>
      <c r="P1" s="41" t="s">
        <v>167</v>
      </c>
      <c r="Q1" s="41" t="s">
        <v>168</v>
      </c>
      <c r="R1" s="41" t="s">
        <v>169</v>
      </c>
      <c r="S1" s="41" t="s">
        <v>170</v>
      </c>
      <c r="T1" s="41" t="s">
        <v>171</v>
      </c>
      <c r="U1" s="41" t="s">
        <v>172</v>
      </c>
      <c r="V1" s="41" t="s">
        <v>173</v>
      </c>
      <c r="W1" s="41" t="s">
        <v>174</v>
      </c>
      <c r="X1" s="41" t="s">
        <v>175</v>
      </c>
      <c r="Y1" s="41" t="s">
        <v>176</v>
      </c>
      <c r="Z1" s="41" t="s">
        <v>177</v>
      </c>
      <c r="AA1" s="41" t="s">
        <v>178</v>
      </c>
      <c r="AB1" s="41" t="s">
        <v>179</v>
      </c>
      <c r="AC1" s="41" t="s">
        <v>180</v>
      </c>
      <c r="AD1" s="41" t="s">
        <v>181</v>
      </c>
      <c r="AE1" s="41" t="s">
        <v>182</v>
      </c>
      <c r="AF1" s="41" t="s">
        <v>183</v>
      </c>
      <c r="AG1" s="41" t="s">
        <v>184</v>
      </c>
      <c r="AH1" s="41" t="s">
        <v>185</v>
      </c>
      <c r="AI1" s="41" t="s">
        <v>186</v>
      </c>
      <c r="AJ1" s="41" t="s">
        <v>187</v>
      </c>
      <c r="AK1" s="41" t="s">
        <v>188</v>
      </c>
      <c r="AL1" s="41" t="s">
        <v>189</v>
      </c>
      <c r="AM1" s="41" t="s">
        <v>190</v>
      </c>
      <c r="AN1" s="41" t="s">
        <v>191</v>
      </c>
      <c r="AO1" s="41" t="s">
        <v>192</v>
      </c>
      <c r="AP1" s="41" t="s">
        <v>193</v>
      </c>
      <c r="AQ1" s="41" t="s">
        <v>194</v>
      </c>
      <c r="AR1" s="41" t="s">
        <v>195</v>
      </c>
      <c r="AS1" s="41" t="s">
        <v>196</v>
      </c>
      <c r="AT1" s="41" t="s">
        <v>197</v>
      </c>
      <c r="AU1" s="41" t="s">
        <v>198</v>
      </c>
      <c r="AV1" s="41" t="s">
        <v>199</v>
      </c>
      <c r="AW1" s="41" t="s">
        <v>200</v>
      </c>
      <c r="AX1" s="41" t="s">
        <v>201</v>
      </c>
      <c r="AY1" s="41" t="s">
        <v>202</v>
      </c>
      <c r="AZ1" s="41" t="s">
        <v>203</v>
      </c>
      <c r="BA1" s="41" t="s">
        <v>204</v>
      </c>
      <c r="BB1" s="41" t="s">
        <v>205</v>
      </c>
      <c r="BC1" s="41" t="s">
        <v>206</v>
      </c>
      <c r="BD1" s="41" t="s">
        <v>207</v>
      </c>
      <c r="BE1" s="41" t="s">
        <v>208</v>
      </c>
      <c r="BF1" s="41" t="s">
        <v>209</v>
      </c>
      <c r="BG1" s="41" t="s">
        <v>210</v>
      </c>
      <c r="BH1" s="41" t="s">
        <v>211</v>
      </c>
      <c r="BI1" s="41" t="s">
        <v>212</v>
      </c>
      <c r="BJ1" s="41" t="s">
        <v>213</v>
      </c>
      <c r="BK1" s="41" t="s">
        <v>214</v>
      </c>
      <c r="BL1" s="41" t="s">
        <v>215</v>
      </c>
      <c r="BM1" s="41" t="s">
        <v>216</v>
      </c>
      <c r="BN1" s="41" t="s">
        <v>217</v>
      </c>
      <c r="BO1" s="41" t="s">
        <v>218</v>
      </c>
      <c r="BP1" s="41" t="s">
        <v>219</v>
      </c>
      <c r="BQ1" s="41" t="s">
        <v>220</v>
      </c>
      <c r="BR1" s="41" t="s">
        <v>221</v>
      </c>
      <c r="BS1" s="41" t="s">
        <v>222</v>
      </c>
      <c r="BT1" s="41" t="s">
        <v>223</v>
      </c>
      <c r="BU1" s="41" t="s">
        <v>224</v>
      </c>
      <c r="BV1" s="41" t="s">
        <v>225</v>
      </c>
      <c r="BW1" s="41" t="s">
        <v>226</v>
      </c>
      <c r="BX1" s="41" t="s">
        <v>227</v>
      </c>
      <c r="BY1" s="41" t="s">
        <v>228</v>
      </c>
      <c r="BZ1" s="41" t="s">
        <v>229</v>
      </c>
      <c r="CA1" s="41" t="s">
        <v>230</v>
      </c>
      <c r="CB1" s="41" t="s">
        <v>231</v>
      </c>
      <c r="CC1" s="41" t="s">
        <v>232</v>
      </c>
      <c r="CD1" s="41" t="s">
        <v>233</v>
      </c>
      <c r="CE1" s="41" t="s">
        <v>234</v>
      </c>
      <c r="CF1" s="41" t="s">
        <v>235</v>
      </c>
      <c r="CG1" s="41" t="s">
        <v>236</v>
      </c>
      <c r="CH1" s="41" t="s">
        <v>237</v>
      </c>
      <c r="CI1" s="41" t="s">
        <v>238</v>
      </c>
      <c r="CJ1" s="41" t="s">
        <v>239</v>
      </c>
    </row>
    <row r="2" spans="1:88" s="44" customFormat="1" x14ac:dyDescent="0.25">
      <c r="A2" s="44" t="s">
        <v>266</v>
      </c>
      <c r="B2" s="44" t="s">
        <v>267</v>
      </c>
      <c r="C2" s="44" t="s">
        <v>268</v>
      </c>
      <c r="D2" s="45">
        <v>0</v>
      </c>
      <c r="E2" s="45">
        <f>$D2*'Timelines'!C8</f>
      </c>
      <c r="F2" s="45">
        <f>$D2*'Timelines'!D8</f>
      </c>
      <c r="G2" s="45">
        <f>$D2*'Timelines'!E8</f>
      </c>
      <c r="H2" s="45">
        <f>$D2*'Timelines'!F8</f>
      </c>
      <c r="I2" s="45">
        <f>$D2*'Timelines'!G8</f>
      </c>
      <c r="J2" s="45">
        <f>$D2*'Timelines'!H8</f>
      </c>
      <c r="K2" s="45">
        <f>$D2*'Timelines'!I8</f>
      </c>
      <c r="L2" s="45">
        <f>$D2*'Timelines'!J8</f>
      </c>
      <c r="M2" s="45">
        <f>$D2*'Timelines'!K8</f>
      </c>
      <c r="N2" s="45">
        <f>$D2*'Timelines'!L8</f>
      </c>
      <c r="O2" s="45">
        <f>$D2*'Timelines'!M8</f>
      </c>
      <c r="P2" s="45">
        <f>$D2*'Timelines'!N8</f>
      </c>
      <c r="Q2" s="45">
        <f>$D2*'Timelines'!O8</f>
      </c>
      <c r="R2" s="45">
        <f>$D2*'Timelines'!P8</f>
      </c>
      <c r="S2" s="45">
        <f>$D2*'Timelines'!Q8</f>
      </c>
      <c r="T2" s="45">
        <f>$D2*'Timelines'!R8</f>
      </c>
      <c r="U2" s="45">
        <f>$D2*'Timelines'!S8</f>
      </c>
      <c r="V2" s="45">
        <f>$D2*'Timelines'!T8</f>
      </c>
      <c r="W2" s="45">
        <f>$D2*'Timelines'!U8</f>
      </c>
      <c r="X2" s="45">
        <f>$D2*'Timelines'!V8</f>
      </c>
      <c r="Y2" s="45">
        <f>$D2*'Timelines'!W8</f>
      </c>
      <c r="Z2" s="45">
        <f>$D2*'Timelines'!X8</f>
      </c>
      <c r="AA2" s="45">
        <f>$D2*'Timelines'!Y8</f>
      </c>
      <c r="AB2" s="45">
        <f>$D2*'Timelines'!Z8</f>
      </c>
      <c r="AC2" s="45">
        <f>$D2*'Timelines'!AA8</f>
      </c>
      <c r="AD2" s="45">
        <f>$D2*'Timelines'!AB8</f>
      </c>
      <c r="AE2" s="45">
        <f>$D2*'Timelines'!AC8</f>
      </c>
      <c r="AF2" s="45">
        <f>$D2*'Timelines'!AD8</f>
      </c>
      <c r="AG2" s="45">
        <f>$D2*'Timelines'!AE8</f>
      </c>
      <c r="AH2" s="45">
        <f>$D2*'Timelines'!AF8</f>
      </c>
      <c r="AI2" s="45">
        <f>$D2*'Timelines'!AG8</f>
      </c>
      <c r="AJ2" s="45">
        <f>$D2*'Timelines'!AH8</f>
      </c>
      <c r="AK2" s="45">
        <f>$D2*'Timelines'!AI8</f>
      </c>
      <c r="AL2" s="45">
        <f>$D2*'Timelines'!AJ8</f>
      </c>
      <c r="AM2" s="45">
        <f>$D2*'Timelines'!AK8</f>
      </c>
      <c r="AN2" s="45">
        <f>$D2*'Timelines'!AL8</f>
      </c>
      <c r="AO2" s="45">
        <f>$D2*'Timelines'!AM8</f>
      </c>
      <c r="AP2" s="45">
        <f>$D2*'Timelines'!AN8</f>
      </c>
      <c r="AQ2" s="45">
        <f>$D2*'Timelines'!AO8</f>
      </c>
      <c r="AR2" s="45">
        <f>$D2*'Timelines'!AP8</f>
      </c>
      <c r="AS2" s="45">
        <f>$D2*'Timelines'!AQ8</f>
      </c>
      <c r="AT2" s="45">
        <f>$D2*'Timelines'!AR8</f>
      </c>
      <c r="AU2" s="45">
        <f>$D2*'Timelines'!AS8</f>
      </c>
      <c r="AV2" s="45">
        <f>$D2*'Timelines'!AT8</f>
      </c>
      <c r="AW2" s="45">
        <f>$D2*'Timelines'!AU8</f>
      </c>
      <c r="AX2" s="45">
        <f>$D2*'Timelines'!AV8</f>
      </c>
      <c r="AY2" s="45">
        <f>$D2*'Timelines'!AW8</f>
      </c>
      <c r="AZ2" s="45">
        <f>$D2*'Timelines'!AX8</f>
      </c>
      <c r="BA2" s="45">
        <f>$D2*'Timelines'!AY8</f>
      </c>
      <c r="BB2" s="45">
        <f>$D2*'Timelines'!AZ8</f>
      </c>
      <c r="BC2" s="45">
        <f>$D2*'Timelines'!BA8</f>
      </c>
      <c r="BD2" s="45">
        <f>$D2*'Timelines'!BB8</f>
      </c>
      <c r="BE2" s="45">
        <f>$D2*'Timelines'!BC8</f>
      </c>
      <c r="BF2" s="45">
        <f>$D2*'Timelines'!BD8</f>
      </c>
      <c r="BG2" s="45">
        <f>$D2*'Timelines'!BE8</f>
      </c>
      <c r="BH2" s="45">
        <f>$D2*'Timelines'!BF8</f>
      </c>
      <c r="BI2" s="45">
        <f>$D2*'Timelines'!BG8</f>
      </c>
      <c r="BJ2" s="45">
        <f>$D2*'Timelines'!BH8</f>
      </c>
      <c r="BK2" s="45">
        <f>$D2*'Timelines'!BI8</f>
      </c>
      <c r="BL2" s="45">
        <f>$D2*'Timelines'!BJ8</f>
      </c>
      <c r="BM2" s="45">
        <f>$D2*'Timelines'!BK8</f>
      </c>
      <c r="BN2" s="45">
        <f>$D2*'Timelines'!BL8</f>
      </c>
      <c r="BO2" s="45">
        <f>$D2*'Timelines'!BM8</f>
      </c>
      <c r="BP2" s="45">
        <f>$D2*'Timelines'!BN8</f>
      </c>
      <c r="BQ2" s="45">
        <f>$D2*'Timelines'!BO8</f>
      </c>
      <c r="BR2" s="45">
        <f>$D2*'Timelines'!BP8</f>
      </c>
      <c r="BS2" s="45">
        <f>$D2*'Timelines'!BQ8</f>
      </c>
      <c r="BT2" s="45">
        <f>$D2*'Timelines'!BR8</f>
      </c>
      <c r="BU2" s="45">
        <f>$D2*'Timelines'!BS8</f>
      </c>
      <c r="BV2" s="45">
        <f>$D2*'Timelines'!BT8</f>
      </c>
      <c r="BW2" s="45">
        <f>$D2*'Timelines'!BU8</f>
      </c>
      <c r="BX2" s="45">
        <f>$D2*'Timelines'!BV8</f>
      </c>
      <c r="BY2" s="45">
        <f>$D2*'Timelines'!BW8</f>
      </c>
      <c r="BZ2" s="45">
        <f>$D2*'Timelines'!BX8</f>
      </c>
      <c r="CA2" s="45">
        <f>$D2*'Timelines'!BY8</f>
      </c>
      <c r="CB2" s="45">
        <f>$D2*'Timelines'!BZ8</f>
      </c>
      <c r="CC2" s="45">
        <f>$D2*'Timelines'!CA8</f>
      </c>
      <c r="CD2" s="45">
        <f>$D2*'Timelines'!CB8</f>
      </c>
      <c r="CE2" s="45">
        <f>$D2*'Timelines'!CC8</f>
      </c>
      <c r="CF2" s="45">
        <f>$D2*'Timelines'!CD8</f>
      </c>
      <c r="CG2" s="45">
        <f>$D2*'Timelines'!CE8</f>
      </c>
      <c r="CH2" s="45">
        <f>$D2*'Timelines'!CF8</f>
      </c>
      <c r="CI2" s="45">
        <f>$D2*'Timelines'!CG8</f>
      </c>
      <c r="CJ2" s="45">
        <f>$D2*'Timelines'!CH8</f>
      </c>
    </row>
    <row r="3" spans="1:88" x14ac:dyDescent="0.25">
      <c r="A3" t="s">
        <v>266</v>
      </c>
      <c r="B3" t="s">
        <v>267</v>
      </c>
      <c r="C3" t="s">
        <v>269</v>
      </c>
      <c r="D3" s="43">
        <v>0</v>
      </c>
      <c r="E3" s="43">
        <f>$D3*'Timelines'!C9</f>
      </c>
      <c r="F3" s="43">
        <f>$D3*'Timelines'!D9</f>
      </c>
      <c r="G3" s="43">
        <f>$D3*'Timelines'!E9</f>
      </c>
      <c r="H3" s="43">
        <f>$D3*'Timelines'!F9</f>
      </c>
      <c r="I3" s="43">
        <f>$D3*'Timelines'!G9</f>
      </c>
      <c r="J3" s="43">
        <f>$D3*'Timelines'!H9</f>
      </c>
      <c r="K3" s="43">
        <f>$D3*'Timelines'!I9</f>
      </c>
      <c r="L3" s="43">
        <f>$D3*'Timelines'!J9</f>
      </c>
      <c r="M3" s="43">
        <f>$D3*'Timelines'!K9</f>
      </c>
      <c r="N3" s="43">
        <f>$D3*'Timelines'!L9</f>
      </c>
      <c r="O3" s="43">
        <f>$D3*'Timelines'!M9</f>
      </c>
      <c r="P3" s="43">
        <f>$D3*'Timelines'!N9</f>
      </c>
      <c r="Q3" s="43">
        <f>$D3*'Timelines'!O9</f>
      </c>
      <c r="R3" s="43">
        <f>$D3*'Timelines'!P9</f>
      </c>
      <c r="S3" s="43">
        <f>$D3*'Timelines'!Q9</f>
      </c>
      <c r="T3" s="43">
        <f>$D3*'Timelines'!R9</f>
      </c>
      <c r="U3" s="43">
        <f>$D3*'Timelines'!S9</f>
      </c>
      <c r="V3" s="43">
        <f>$D3*'Timelines'!T9</f>
      </c>
      <c r="W3" s="43">
        <f>$D3*'Timelines'!U9</f>
      </c>
      <c r="X3" s="43">
        <f>$D3*'Timelines'!V9</f>
      </c>
      <c r="Y3" s="43">
        <f>$D3*'Timelines'!W9</f>
      </c>
      <c r="Z3" s="43">
        <f>$D3*'Timelines'!X9</f>
      </c>
      <c r="AA3" s="43">
        <f>$D3*'Timelines'!Y9</f>
      </c>
      <c r="AB3" s="43">
        <f>$D3*'Timelines'!Z9</f>
      </c>
      <c r="AC3" s="43">
        <f>$D3*'Timelines'!AA9</f>
      </c>
      <c r="AD3" s="43">
        <f>$D3*'Timelines'!AB9</f>
      </c>
      <c r="AE3" s="43">
        <f>$D3*'Timelines'!AC9</f>
      </c>
      <c r="AF3" s="43">
        <f>$D3*'Timelines'!AD9</f>
      </c>
      <c r="AG3" s="43">
        <f>$D3*'Timelines'!AE9</f>
      </c>
      <c r="AH3" s="43">
        <f>$D3*'Timelines'!AF9</f>
      </c>
      <c r="AI3" s="43">
        <f>$D3*'Timelines'!AG9</f>
      </c>
      <c r="AJ3" s="43">
        <f>$D3*'Timelines'!AH9</f>
      </c>
      <c r="AK3" s="43">
        <f>$D3*'Timelines'!AI9</f>
      </c>
      <c r="AL3" s="43">
        <f>$D3*'Timelines'!AJ9</f>
      </c>
      <c r="AM3" s="43">
        <f>$D3*'Timelines'!AK9</f>
      </c>
      <c r="AN3" s="43">
        <f>$D3*'Timelines'!AL9</f>
      </c>
      <c r="AO3" s="43">
        <f>$D3*'Timelines'!AM9</f>
      </c>
      <c r="AP3" s="43">
        <f>$D3*'Timelines'!AN9</f>
      </c>
      <c r="AQ3" s="43">
        <f>$D3*'Timelines'!AO9</f>
      </c>
      <c r="AR3" s="43">
        <f>$D3*'Timelines'!AP9</f>
      </c>
      <c r="AS3" s="43">
        <f>$D3*'Timelines'!AQ9</f>
      </c>
      <c r="AT3" s="43">
        <f>$D3*'Timelines'!AR9</f>
      </c>
      <c r="AU3" s="43">
        <f>$D3*'Timelines'!AS9</f>
      </c>
      <c r="AV3" s="43">
        <f>$D3*'Timelines'!AT9</f>
      </c>
      <c r="AW3" s="43">
        <f>$D3*'Timelines'!AU9</f>
      </c>
      <c r="AX3" s="43">
        <f>$D3*'Timelines'!AV9</f>
      </c>
      <c r="AY3" s="43">
        <f>$D3*'Timelines'!AW9</f>
      </c>
      <c r="AZ3" s="43">
        <f>$D3*'Timelines'!AX9</f>
      </c>
      <c r="BA3" s="43">
        <f>$D3*'Timelines'!AY9</f>
      </c>
      <c r="BB3" s="43">
        <f>$D3*'Timelines'!AZ9</f>
      </c>
      <c r="BC3" s="43">
        <f>$D3*'Timelines'!BA9</f>
      </c>
      <c r="BD3" s="43">
        <f>$D3*'Timelines'!BB9</f>
      </c>
      <c r="BE3" s="43">
        <f>$D3*'Timelines'!BC9</f>
      </c>
      <c r="BF3" s="43">
        <f>$D3*'Timelines'!BD9</f>
      </c>
      <c r="BG3" s="43">
        <f>$D3*'Timelines'!BE9</f>
      </c>
      <c r="BH3" s="43">
        <f>$D3*'Timelines'!BF9</f>
      </c>
      <c r="BI3" s="43">
        <f>$D3*'Timelines'!BG9</f>
      </c>
      <c r="BJ3" s="43">
        <f>$D3*'Timelines'!BH9</f>
      </c>
      <c r="BK3" s="43">
        <f>$D3*'Timelines'!BI9</f>
      </c>
      <c r="BL3" s="43">
        <f>$D3*'Timelines'!BJ9</f>
      </c>
      <c r="BM3" s="43">
        <f>$D3*'Timelines'!BK9</f>
      </c>
      <c r="BN3" s="43">
        <f>$D3*'Timelines'!BL9</f>
      </c>
      <c r="BO3" s="43">
        <f>$D3*'Timelines'!BM9</f>
      </c>
      <c r="BP3" s="43">
        <f>$D3*'Timelines'!BN9</f>
      </c>
      <c r="BQ3" s="43">
        <f>$D3*'Timelines'!BO9</f>
      </c>
      <c r="BR3" s="43">
        <f>$D3*'Timelines'!BP9</f>
      </c>
      <c r="BS3" s="43">
        <f>$D3*'Timelines'!BQ9</f>
      </c>
      <c r="BT3" s="43">
        <f>$D3*'Timelines'!BR9</f>
      </c>
      <c r="BU3" s="43">
        <f>$D3*'Timelines'!BS9</f>
      </c>
      <c r="BV3" s="43">
        <f>$D3*'Timelines'!BT9</f>
      </c>
      <c r="BW3" s="43">
        <f>$D3*'Timelines'!BU9</f>
      </c>
      <c r="BX3" s="43">
        <f>$D3*'Timelines'!BV9</f>
      </c>
      <c r="BY3" s="43">
        <f>$D3*'Timelines'!BW9</f>
      </c>
      <c r="BZ3" s="43">
        <f>$D3*'Timelines'!BX9</f>
      </c>
      <c r="CA3" s="43">
        <f>$D3*'Timelines'!BY9</f>
      </c>
      <c r="CB3" s="43">
        <f>$D3*'Timelines'!BZ9</f>
      </c>
      <c r="CC3" s="43">
        <f>$D3*'Timelines'!CA9</f>
      </c>
      <c r="CD3" s="43">
        <f>$D3*'Timelines'!CB9</f>
      </c>
      <c r="CE3" s="43">
        <f>$D3*'Timelines'!CC9</f>
      </c>
      <c r="CF3" s="43">
        <f>$D3*'Timelines'!CD9</f>
      </c>
      <c r="CG3" s="43">
        <f>$D3*'Timelines'!CE9</f>
      </c>
      <c r="CH3" s="43">
        <f>$D3*'Timelines'!CF9</f>
      </c>
      <c r="CI3" s="43">
        <f>$D3*'Timelines'!CG9</f>
      </c>
      <c r="CJ3" s="43">
        <f>$D3*'Timelines'!CH9</f>
      </c>
    </row>
    <row r="4" spans="1:88" s="44" customFormat="1" x14ac:dyDescent="0.25">
      <c r="A4" s="44" t="s">
        <v>266</v>
      </c>
      <c r="B4" s="44" t="s">
        <v>267</v>
      </c>
      <c r="C4" s="44" t="s">
        <v>270</v>
      </c>
      <c r="D4" s="45">
        <v>0</v>
      </c>
      <c r="E4" s="45">
        <f>$D4*'Timelines'!C10</f>
      </c>
      <c r="F4" s="45">
        <f>$D4*'Timelines'!D10</f>
      </c>
      <c r="G4" s="45">
        <f>$D4*'Timelines'!E10</f>
      </c>
      <c r="H4" s="45">
        <f>$D4*'Timelines'!F10</f>
      </c>
      <c r="I4" s="45">
        <f>$D4*'Timelines'!G10</f>
      </c>
      <c r="J4" s="45">
        <f>$D4*'Timelines'!H10</f>
      </c>
      <c r="K4" s="45">
        <f>$D4*'Timelines'!I10</f>
      </c>
      <c r="L4" s="45">
        <f>$D4*'Timelines'!J10</f>
      </c>
      <c r="M4" s="45">
        <f>$D4*'Timelines'!K10</f>
      </c>
      <c r="N4" s="45">
        <f>$D4*'Timelines'!L10</f>
      </c>
      <c r="O4" s="45">
        <f>$D4*'Timelines'!M10</f>
      </c>
      <c r="P4" s="45">
        <f>$D4*'Timelines'!N10</f>
      </c>
      <c r="Q4" s="45">
        <f>$D4*'Timelines'!O10</f>
      </c>
      <c r="R4" s="45">
        <f>$D4*'Timelines'!P10</f>
      </c>
      <c r="S4" s="45">
        <f>$D4*'Timelines'!Q10</f>
      </c>
      <c r="T4" s="45">
        <f>$D4*'Timelines'!R10</f>
      </c>
      <c r="U4" s="45">
        <f>$D4*'Timelines'!S10</f>
      </c>
      <c r="V4" s="45">
        <f>$D4*'Timelines'!T10</f>
      </c>
      <c r="W4" s="45">
        <f>$D4*'Timelines'!U10</f>
      </c>
      <c r="X4" s="45">
        <f>$D4*'Timelines'!V10</f>
      </c>
      <c r="Y4" s="45">
        <f>$D4*'Timelines'!W10</f>
      </c>
      <c r="Z4" s="45">
        <f>$D4*'Timelines'!X10</f>
      </c>
      <c r="AA4" s="45">
        <f>$D4*'Timelines'!Y10</f>
      </c>
      <c r="AB4" s="45">
        <f>$D4*'Timelines'!Z10</f>
      </c>
      <c r="AC4" s="45">
        <f>$D4*'Timelines'!AA10</f>
      </c>
      <c r="AD4" s="45">
        <f>$D4*'Timelines'!AB10</f>
      </c>
      <c r="AE4" s="45">
        <f>$D4*'Timelines'!AC10</f>
      </c>
      <c r="AF4" s="45">
        <f>$D4*'Timelines'!AD10</f>
      </c>
      <c r="AG4" s="45">
        <f>$D4*'Timelines'!AE10</f>
      </c>
      <c r="AH4" s="45">
        <f>$D4*'Timelines'!AF10</f>
      </c>
      <c r="AI4" s="45">
        <f>$D4*'Timelines'!AG10</f>
      </c>
      <c r="AJ4" s="45">
        <f>$D4*'Timelines'!AH10</f>
      </c>
      <c r="AK4" s="45">
        <f>$D4*'Timelines'!AI10</f>
      </c>
      <c r="AL4" s="45">
        <f>$D4*'Timelines'!AJ10</f>
      </c>
      <c r="AM4" s="45">
        <f>$D4*'Timelines'!AK10</f>
      </c>
      <c r="AN4" s="45">
        <f>$D4*'Timelines'!AL10</f>
      </c>
      <c r="AO4" s="45">
        <f>$D4*'Timelines'!AM10</f>
      </c>
      <c r="AP4" s="45">
        <f>$D4*'Timelines'!AN10</f>
      </c>
      <c r="AQ4" s="45">
        <f>$D4*'Timelines'!AO10</f>
      </c>
      <c r="AR4" s="45">
        <f>$D4*'Timelines'!AP10</f>
      </c>
      <c r="AS4" s="45">
        <f>$D4*'Timelines'!AQ10</f>
      </c>
      <c r="AT4" s="45">
        <f>$D4*'Timelines'!AR10</f>
      </c>
      <c r="AU4" s="45">
        <f>$D4*'Timelines'!AS10</f>
      </c>
      <c r="AV4" s="45">
        <f>$D4*'Timelines'!AT10</f>
      </c>
      <c r="AW4" s="45">
        <f>$D4*'Timelines'!AU10</f>
      </c>
      <c r="AX4" s="45">
        <f>$D4*'Timelines'!AV10</f>
      </c>
      <c r="AY4" s="45">
        <f>$D4*'Timelines'!AW10</f>
      </c>
      <c r="AZ4" s="45">
        <f>$D4*'Timelines'!AX10</f>
      </c>
      <c r="BA4" s="45">
        <f>$D4*'Timelines'!AY10</f>
      </c>
      <c r="BB4" s="45">
        <f>$D4*'Timelines'!AZ10</f>
      </c>
      <c r="BC4" s="45">
        <f>$D4*'Timelines'!BA10</f>
      </c>
      <c r="BD4" s="45">
        <f>$D4*'Timelines'!BB10</f>
      </c>
      <c r="BE4" s="45">
        <f>$D4*'Timelines'!BC10</f>
      </c>
      <c r="BF4" s="45">
        <f>$D4*'Timelines'!BD10</f>
      </c>
      <c r="BG4" s="45">
        <f>$D4*'Timelines'!BE10</f>
      </c>
      <c r="BH4" s="45">
        <f>$D4*'Timelines'!BF10</f>
      </c>
      <c r="BI4" s="45">
        <f>$D4*'Timelines'!BG10</f>
      </c>
      <c r="BJ4" s="45">
        <f>$D4*'Timelines'!BH10</f>
      </c>
      <c r="BK4" s="45">
        <f>$D4*'Timelines'!BI10</f>
      </c>
      <c r="BL4" s="45">
        <f>$D4*'Timelines'!BJ10</f>
      </c>
      <c r="BM4" s="45">
        <f>$D4*'Timelines'!BK10</f>
      </c>
      <c r="BN4" s="45">
        <f>$D4*'Timelines'!BL10</f>
      </c>
      <c r="BO4" s="45">
        <f>$D4*'Timelines'!BM10</f>
      </c>
      <c r="BP4" s="45">
        <f>$D4*'Timelines'!BN10</f>
      </c>
      <c r="BQ4" s="45">
        <f>$D4*'Timelines'!BO10</f>
      </c>
      <c r="BR4" s="45">
        <f>$D4*'Timelines'!BP10</f>
      </c>
      <c r="BS4" s="45">
        <f>$D4*'Timelines'!BQ10</f>
      </c>
      <c r="BT4" s="45">
        <f>$D4*'Timelines'!BR10</f>
      </c>
      <c r="BU4" s="45">
        <f>$D4*'Timelines'!BS10</f>
      </c>
      <c r="BV4" s="45">
        <f>$D4*'Timelines'!BT10</f>
      </c>
      <c r="BW4" s="45">
        <f>$D4*'Timelines'!BU10</f>
      </c>
      <c r="BX4" s="45">
        <f>$D4*'Timelines'!BV10</f>
      </c>
      <c r="BY4" s="45">
        <f>$D4*'Timelines'!BW10</f>
      </c>
      <c r="BZ4" s="45">
        <f>$D4*'Timelines'!BX10</f>
      </c>
      <c r="CA4" s="45">
        <f>$D4*'Timelines'!BY10</f>
      </c>
      <c r="CB4" s="45">
        <f>$D4*'Timelines'!BZ10</f>
      </c>
      <c r="CC4" s="45">
        <f>$D4*'Timelines'!CA10</f>
      </c>
      <c r="CD4" s="45">
        <f>$D4*'Timelines'!CB10</f>
      </c>
      <c r="CE4" s="45">
        <f>$D4*'Timelines'!CC10</f>
      </c>
      <c r="CF4" s="45">
        <f>$D4*'Timelines'!CD10</f>
      </c>
      <c r="CG4" s="45">
        <f>$D4*'Timelines'!CE10</f>
      </c>
      <c r="CH4" s="45">
        <f>$D4*'Timelines'!CF10</f>
      </c>
      <c r="CI4" s="45">
        <f>$D4*'Timelines'!CG10</f>
      </c>
      <c r="CJ4" s="45">
        <f>$D4*'Timelines'!CH10</f>
      </c>
    </row>
    <row r="5" spans="1:88" x14ac:dyDescent="0.25">
      <c r="A5" t="s">
        <v>266</v>
      </c>
      <c r="B5" t="s">
        <v>267</v>
      </c>
      <c r="C5" t="s">
        <v>271</v>
      </c>
      <c r="D5" s="43">
        <v>0</v>
      </c>
      <c r="E5" s="43">
        <f>$D5*'Timelines'!C11</f>
      </c>
      <c r="F5" s="43">
        <f>$D5*'Timelines'!D11</f>
      </c>
      <c r="G5" s="43">
        <f>$D5*'Timelines'!E11</f>
      </c>
      <c r="H5" s="43">
        <f>$D5*'Timelines'!F11</f>
      </c>
      <c r="I5" s="43">
        <f>$D5*'Timelines'!G11</f>
      </c>
      <c r="J5" s="43">
        <f>$D5*'Timelines'!H11</f>
      </c>
      <c r="K5" s="43">
        <f>$D5*'Timelines'!I11</f>
      </c>
      <c r="L5" s="43">
        <f>$D5*'Timelines'!J11</f>
      </c>
      <c r="M5" s="43">
        <f>$D5*'Timelines'!K11</f>
      </c>
      <c r="N5" s="43">
        <f>$D5*'Timelines'!L11</f>
      </c>
      <c r="O5" s="43">
        <f>$D5*'Timelines'!M11</f>
      </c>
      <c r="P5" s="43">
        <f>$D5*'Timelines'!N11</f>
      </c>
      <c r="Q5" s="43">
        <f>$D5*'Timelines'!O11</f>
      </c>
      <c r="R5" s="43">
        <f>$D5*'Timelines'!P11</f>
      </c>
      <c r="S5" s="43">
        <f>$D5*'Timelines'!Q11</f>
      </c>
      <c r="T5" s="43">
        <f>$D5*'Timelines'!R11</f>
      </c>
      <c r="U5" s="43">
        <f>$D5*'Timelines'!S11</f>
      </c>
      <c r="V5" s="43">
        <f>$D5*'Timelines'!T11</f>
      </c>
      <c r="W5" s="43">
        <f>$D5*'Timelines'!U11</f>
      </c>
      <c r="X5" s="43">
        <f>$D5*'Timelines'!V11</f>
      </c>
      <c r="Y5" s="43">
        <f>$D5*'Timelines'!W11</f>
      </c>
      <c r="Z5" s="43">
        <f>$D5*'Timelines'!X11</f>
      </c>
      <c r="AA5" s="43">
        <f>$D5*'Timelines'!Y11</f>
      </c>
      <c r="AB5" s="43">
        <f>$D5*'Timelines'!Z11</f>
      </c>
      <c r="AC5" s="43">
        <f>$D5*'Timelines'!AA11</f>
      </c>
      <c r="AD5" s="43">
        <f>$D5*'Timelines'!AB11</f>
      </c>
      <c r="AE5" s="43">
        <f>$D5*'Timelines'!AC11</f>
      </c>
      <c r="AF5" s="43">
        <f>$D5*'Timelines'!AD11</f>
      </c>
      <c r="AG5" s="43">
        <f>$D5*'Timelines'!AE11</f>
      </c>
      <c r="AH5" s="43">
        <f>$D5*'Timelines'!AF11</f>
      </c>
      <c r="AI5" s="43">
        <f>$D5*'Timelines'!AG11</f>
      </c>
      <c r="AJ5" s="43">
        <f>$D5*'Timelines'!AH11</f>
      </c>
      <c r="AK5" s="43">
        <f>$D5*'Timelines'!AI11</f>
      </c>
      <c r="AL5" s="43">
        <f>$D5*'Timelines'!AJ11</f>
      </c>
      <c r="AM5" s="43">
        <f>$D5*'Timelines'!AK11</f>
      </c>
      <c r="AN5" s="43">
        <f>$D5*'Timelines'!AL11</f>
      </c>
      <c r="AO5" s="43">
        <f>$D5*'Timelines'!AM11</f>
      </c>
      <c r="AP5" s="43">
        <f>$D5*'Timelines'!AN11</f>
      </c>
      <c r="AQ5" s="43">
        <f>$D5*'Timelines'!AO11</f>
      </c>
      <c r="AR5" s="43">
        <f>$D5*'Timelines'!AP11</f>
      </c>
      <c r="AS5" s="43">
        <f>$D5*'Timelines'!AQ11</f>
      </c>
      <c r="AT5" s="43">
        <f>$D5*'Timelines'!AR11</f>
      </c>
      <c r="AU5" s="43">
        <f>$D5*'Timelines'!AS11</f>
      </c>
      <c r="AV5" s="43">
        <f>$D5*'Timelines'!AT11</f>
      </c>
      <c r="AW5" s="43">
        <f>$D5*'Timelines'!AU11</f>
      </c>
      <c r="AX5" s="43">
        <f>$D5*'Timelines'!AV11</f>
      </c>
      <c r="AY5" s="43">
        <f>$D5*'Timelines'!AW11</f>
      </c>
      <c r="AZ5" s="43">
        <f>$D5*'Timelines'!AX11</f>
      </c>
      <c r="BA5" s="43">
        <f>$D5*'Timelines'!AY11</f>
      </c>
      <c r="BB5" s="43">
        <f>$D5*'Timelines'!AZ11</f>
      </c>
      <c r="BC5" s="43">
        <f>$D5*'Timelines'!BA11</f>
      </c>
      <c r="BD5" s="43">
        <f>$D5*'Timelines'!BB11</f>
      </c>
      <c r="BE5" s="43">
        <f>$D5*'Timelines'!BC11</f>
      </c>
      <c r="BF5" s="43">
        <f>$D5*'Timelines'!BD11</f>
      </c>
      <c r="BG5" s="43">
        <f>$D5*'Timelines'!BE11</f>
      </c>
      <c r="BH5" s="43">
        <f>$D5*'Timelines'!BF11</f>
      </c>
      <c r="BI5" s="43">
        <f>$D5*'Timelines'!BG11</f>
      </c>
      <c r="BJ5" s="43">
        <f>$D5*'Timelines'!BH11</f>
      </c>
      <c r="BK5" s="43">
        <f>$D5*'Timelines'!BI11</f>
      </c>
      <c r="BL5" s="43">
        <f>$D5*'Timelines'!BJ11</f>
      </c>
      <c r="BM5" s="43">
        <f>$D5*'Timelines'!BK11</f>
      </c>
      <c r="BN5" s="43">
        <f>$D5*'Timelines'!BL11</f>
      </c>
      <c r="BO5" s="43">
        <f>$D5*'Timelines'!BM11</f>
      </c>
      <c r="BP5" s="43">
        <f>$D5*'Timelines'!BN11</f>
      </c>
      <c r="BQ5" s="43">
        <f>$D5*'Timelines'!BO11</f>
      </c>
      <c r="BR5" s="43">
        <f>$D5*'Timelines'!BP11</f>
      </c>
      <c r="BS5" s="43">
        <f>$D5*'Timelines'!BQ11</f>
      </c>
      <c r="BT5" s="43">
        <f>$D5*'Timelines'!BR11</f>
      </c>
      <c r="BU5" s="43">
        <f>$D5*'Timelines'!BS11</f>
      </c>
      <c r="BV5" s="43">
        <f>$D5*'Timelines'!BT11</f>
      </c>
      <c r="BW5" s="43">
        <f>$D5*'Timelines'!BU11</f>
      </c>
      <c r="BX5" s="43">
        <f>$D5*'Timelines'!BV11</f>
      </c>
      <c r="BY5" s="43">
        <f>$D5*'Timelines'!BW11</f>
      </c>
      <c r="BZ5" s="43">
        <f>$D5*'Timelines'!BX11</f>
      </c>
      <c r="CA5" s="43">
        <f>$D5*'Timelines'!BY11</f>
      </c>
      <c r="CB5" s="43">
        <f>$D5*'Timelines'!BZ11</f>
      </c>
      <c r="CC5" s="43">
        <f>$D5*'Timelines'!CA11</f>
      </c>
      <c r="CD5" s="43">
        <f>$D5*'Timelines'!CB11</f>
      </c>
      <c r="CE5" s="43">
        <f>$D5*'Timelines'!CC11</f>
      </c>
      <c r="CF5" s="43">
        <f>$D5*'Timelines'!CD11</f>
      </c>
      <c r="CG5" s="43">
        <f>$D5*'Timelines'!CE11</f>
      </c>
      <c r="CH5" s="43">
        <f>$D5*'Timelines'!CF11</f>
      </c>
      <c r="CI5" s="43">
        <f>$D5*'Timelines'!CG11</f>
      </c>
      <c r="CJ5" s="43">
        <f>$D5*'Timelines'!CH11</f>
      </c>
    </row>
    <row r="6" spans="1:88" s="44" customFormat="1" x14ac:dyDescent="0.25">
      <c r="A6" s="44" t="s">
        <v>266</v>
      </c>
      <c r="B6" s="44" t="s">
        <v>267</v>
      </c>
      <c r="C6" s="44" t="s">
        <v>272</v>
      </c>
      <c r="D6" s="45">
        <v>0</v>
      </c>
      <c r="E6" s="45">
        <f>$D6*'Timelines'!C12</f>
      </c>
      <c r="F6" s="45">
        <f>$D6*'Timelines'!D12</f>
      </c>
      <c r="G6" s="45">
        <f>$D6*'Timelines'!E12</f>
      </c>
      <c r="H6" s="45">
        <f>$D6*'Timelines'!F12</f>
      </c>
      <c r="I6" s="45">
        <f>$D6*'Timelines'!G12</f>
      </c>
      <c r="J6" s="45">
        <f>$D6*'Timelines'!H12</f>
      </c>
      <c r="K6" s="45">
        <f>$D6*'Timelines'!I12</f>
      </c>
      <c r="L6" s="45">
        <f>$D6*'Timelines'!J12</f>
      </c>
      <c r="M6" s="45">
        <f>$D6*'Timelines'!K12</f>
      </c>
      <c r="N6" s="45">
        <f>$D6*'Timelines'!L12</f>
      </c>
      <c r="O6" s="45">
        <f>$D6*'Timelines'!M12</f>
      </c>
      <c r="P6" s="45">
        <f>$D6*'Timelines'!N12</f>
      </c>
      <c r="Q6" s="45">
        <f>$D6*'Timelines'!O12</f>
      </c>
      <c r="R6" s="45">
        <f>$D6*'Timelines'!P12</f>
      </c>
      <c r="S6" s="45">
        <f>$D6*'Timelines'!Q12</f>
      </c>
      <c r="T6" s="45">
        <f>$D6*'Timelines'!R12</f>
      </c>
      <c r="U6" s="45">
        <f>$D6*'Timelines'!S12</f>
      </c>
      <c r="V6" s="45">
        <f>$D6*'Timelines'!T12</f>
      </c>
      <c r="W6" s="45">
        <f>$D6*'Timelines'!U12</f>
      </c>
      <c r="X6" s="45">
        <f>$D6*'Timelines'!V12</f>
      </c>
      <c r="Y6" s="45">
        <f>$D6*'Timelines'!W12</f>
      </c>
      <c r="Z6" s="45">
        <f>$D6*'Timelines'!X12</f>
      </c>
      <c r="AA6" s="45">
        <f>$D6*'Timelines'!Y12</f>
      </c>
      <c r="AB6" s="45">
        <f>$D6*'Timelines'!Z12</f>
      </c>
      <c r="AC6" s="45">
        <f>$D6*'Timelines'!AA12</f>
      </c>
      <c r="AD6" s="45">
        <f>$D6*'Timelines'!AB12</f>
      </c>
      <c r="AE6" s="45">
        <f>$D6*'Timelines'!AC12</f>
      </c>
      <c r="AF6" s="45">
        <f>$D6*'Timelines'!AD12</f>
      </c>
      <c r="AG6" s="45">
        <f>$D6*'Timelines'!AE12</f>
      </c>
      <c r="AH6" s="45">
        <f>$D6*'Timelines'!AF12</f>
      </c>
      <c r="AI6" s="45">
        <f>$D6*'Timelines'!AG12</f>
      </c>
      <c r="AJ6" s="45">
        <f>$D6*'Timelines'!AH12</f>
      </c>
      <c r="AK6" s="45">
        <f>$D6*'Timelines'!AI12</f>
      </c>
      <c r="AL6" s="45">
        <f>$D6*'Timelines'!AJ12</f>
      </c>
      <c r="AM6" s="45">
        <f>$D6*'Timelines'!AK12</f>
      </c>
      <c r="AN6" s="45">
        <f>$D6*'Timelines'!AL12</f>
      </c>
      <c r="AO6" s="45">
        <f>$D6*'Timelines'!AM12</f>
      </c>
      <c r="AP6" s="45">
        <f>$D6*'Timelines'!AN12</f>
      </c>
      <c r="AQ6" s="45">
        <f>$D6*'Timelines'!AO12</f>
      </c>
      <c r="AR6" s="45">
        <f>$D6*'Timelines'!AP12</f>
      </c>
      <c r="AS6" s="45">
        <f>$D6*'Timelines'!AQ12</f>
      </c>
      <c r="AT6" s="45">
        <f>$D6*'Timelines'!AR12</f>
      </c>
      <c r="AU6" s="45">
        <f>$D6*'Timelines'!AS12</f>
      </c>
      <c r="AV6" s="45">
        <f>$D6*'Timelines'!AT12</f>
      </c>
      <c r="AW6" s="45">
        <f>$D6*'Timelines'!AU12</f>
      </c>
      <c r="AX6" s="45">
        <f>$D6*'Timelines'!AV12</f>
      </c>
      <c r="AY6" s="45">
        <f>$D6*'Timelines'!AW12</f>
      </c>
      <c r="AZ6" s="45">
        <f>$D6*'Timelines'!AX12</f>
      </c>
      <c r="BA6" s="45">
        <f>$D6*'Timelines'!AY12</f>
      </c>
      <c r="BB6" s="45">
        <f>$D6*'Timelines'!AZ12</f>
      </c>
      <c r="BC6" s="45">
        <f>$D6*'Timelines'!BA12</f>
      </c>
      <c r="BD6" s="45">
        <f>$D6*'Timelines'!BB12</f>
      </c>
      <c r="BE6" s="45">
        <f>$D6*'Timelines'!BC12</f>
      </c>
      <c r="BF6" s="45">
        <f>$D6*'Timelines'!BD12</f>
      </c>
      <c r="BG6" s="45">
        <f>$D6*'Timelines'!BE12</f>
      </c>
      <c r="BH6" s="45">
        <f>$D6*'Timelines'!BF12</f>
      </c>
      <c r="BI6" s="45">
        <f>$D6*'Timelines'!BG12</f>
      </c>
      <c r="BJ6" s="45">
        <f>$D6*'Timelines'!BH12</f>
      </c>
      <c r="BK6" s="45">
        <f>$D6*'Timelines'!BI12</f>
      </c>
      <c r="BL6" s="45">
        <f>$D6*'Timelines'!BJ12</f>
      </c>
      <c r="BM6" s="45">
        <f>$D6*'Timelines'!BK12</f>
      </c>
      <c r="BN6" s="45">
        <f>$D6*'Timelines'!BL12</f>
      </c>
      <c r="BO6" s="45">
        <f>$D6*'Timelines'!BM12</f>
      </c>
      <c r="BP6" s="45">
        <f>$D6*'Timelines'!BN12</f>
      </c>
      <c r="BQ6" s="45">
        <f>$D6*'Timelines'!BO12</f>
      </c>
      <c r="BR6" s="45">
        <f>$D6*'Timelines'!BP12</f>
      </c>
      <c r="BS6" s="45">
        <f>$D6*'Timelines'!BQ12</f>
      </c>
      <c r="BT6" s="45">
        <f>$D6*'Timelines'!BR12</f>
      </c>
      <c r="BU6" s="45">
        <f>$D6*'Timelines'!BS12</f>
      </c>
      <c r="BV6" s="45">
        <f>$D6*'Timelines'!BT12</f>
      </c>
      <c r="BW6" s="45">
        <f>$D6*'Timelines'!BU12</f>
      </c>
      <c r="BX6" s="45">
        <f>$D6*'Timelines'!BV12</f>
      </c>
      <c r="BY6" s="45">
        <f>$D6*'Timelines'!BW12</f>
      </c>
      <c r="BZ6" s="45">
        <f>$D6*'Timelines'!BX12</f>
      </c>
      <c r="CA6" s="45">
        <f>$D6*'Timelines'!BY12</f>
      </c>
      <c r="CB6" s="45">
        <f>$D6*'Timelines'!BZ12</f>
      </c>
      <c r="CC6" s="45">
        <f>$D6*'Timelines'!CA12</f>
      </c>
      <c r="CD6" s="45">
        <f>$D6*'Timelines'!CB12</f>
      </c>
      <c r="CE6" s="45">
        <f>$D6*'Timelines'!CC12</f>
      </c>
      <c r="CF6" s="45">
        <f>$D6*'Timelines'!CD12</f>
      </c>
      <c r="CG6" s="45">
        <f>$D6*'Timelines'!CE12</f>
      </c>
      <c r="CH6" s="45">
        <f>$D6*'Timelines'!CF12</f>
      </c>
      <c r="CI6" s="45">
        <f>$D6*'Timelines'!CG12</f>
      </c>
      <c r="CJ6" s="45">
        <f>$D6*'Timelines'!CH12</f>
      </c>
    </row>
    <row r="7" spans="1:88" x14ac:dyDescent="0.25">
      <c r="A7" t="s">
        <v>266</v>
      </c>
      <c r="B7" t="s">
        <v>267</v>
      </c>
      <c r="C7" t="s">
        <v>273</v>
      </c>
      <c r="D7" s="43">
        <v>0</v>
      </c>
      <c r="E7" s="43">
        <f>$D7*'Timelines'!C13</f>
      </c>
      <c r="F7" s="43">
        <f>$D7*'Timelines'!D13</f>
      </c>
      <c r="G7" s="43">
        <f>$D7*'Timelines'!E13</f>
      </c>
      <c r="H7" s="43">
        <f>$D7*'Timelines'!F13</f>
      </c>
      <c r="I7" s="43">
        <f>$D7*'Timelines'!G13</f>
      </c>
      <c r="J7" s="43">
        <f>$D7*'Timelines'!H13</f>
      </c>
      <c r="K7" s="43">
        <f>$D7*'Timelines'!I13</f>
      </c>
      <c r="L7" s="43">
        <f>$D7*'Timelines'!J13</f>
      </c>
      <c r="M7" s="43">
        <f>$D7*'Timelines'!K13</f>
      </c>
      <c r="N7" s="43">
        <f>$D7*'Timelines'!L13</f>
      </c>
      <c r="O7" s="43">
        <f>$D7*'Timelines'!M13</f>
      </c>
      <c r="P7" s="43">
        <f>$D7*'Timelines'!N13</f>
      </c>
      <c r="Q7" s="43">
        <f>$D7*'Timelines'!O13</f>
      </c>
      <c r="R7" s="43">
        <f>$D7*'Timelines'!P13</f>
      </c>
      <c r="S7" s="43">
        <f>$D7*'Timelines'!Q13</f>
      </c>
      <c r="T7" s="43">
        <f>$D7*'Timelines'!R13</f>
      </c>
      <c r="U7" s="43">
        <f>$D7*'Timelines'!S13</f>
      </c>
      <c r="V7" s="43">
        <f>$D7*'Timelines'!T13</f>
      </c>
      <c r="W7" s="43">
        <f>$D7*'Timelines'!U13</f>
      </c>
      <c r="X7" s="43">
        <f>$D7*'Timelines'!V13</f>
      </c>
      <c r="Y7" s="43">
        <f>$D7*'Timelines'!W13</f>
      </c>
      <c r="Z7" s="43">
        <f>$D7*'Timelines'!X13</f>
      </c>
      <c r="AA7" s="43">
        <f>$D7*'Timelines'!Y13</f>
      </c>
      <c r="AB7" s="43">
        <f>$D7*'Timelines'!Z13</f>
      </c>
      <c r="AC7" s="43">
        <f>$D7*'Timelines'!AA13</f>
      </c>
      <c r="AD7" s="43">
        <f>$D7*'Timelines'!AB13</f>
      </c>
      <c r="AE7" s="43">
        <f>$D7*'Timelines'!AC13</f>
      </c>
      <c r="AF7" s="43">
        <f>$D7*'Timelines'!AD13</f>
      </c>
      <c r="AG7" s="43">
        <f>$D7*'Timelines'!AE13</f>
      </c>
      <c r="AH7" s="43">
        <f>$D7*'Timelines'!AF13</f>
      </c>
      <c r="AI7" s="43">
        <f>$D7*'Timelines'!AG13</f>
      </c>
      <c r="AJ7" s="43">
        <f>$D7*'Timelines'!AH13</f>
      </c>
      <c r="AK7" s="43">
        <f>$D7*'Timelines'!AI13</f>
      </c>
      <c r="AL7" s="43">
        <f>$D7*'Timelines'!AJ13</f>
      </c>
      <c r="AM7" s="43">
        <f>$D7*'Timelines'!AK13</f>
      </c>
      <c r="AN7" s="43">
        <f>$D7*'Timelines'!AL13</f>
      </c>
      <c r="AO7" s="43">
        <f>$D7*'Timelines'!AM13</f>
      </c>
      <c r="AP7" s="43">
        <f>$D7*'Timelines'!AN13</f>
      </c>
      <c r="AQ7" s="43">
        <f>$D7*'Timelines'!AO13</f>
      </c>
      <c r="AR7" s="43">
        <f>$D7*'Timelines'!AP13</f>
      </c>
      <c r="AS7" s="43">
        <f>$D7*'Timelines'!AQ13</f>
      </c>
      <c r="AT7" s="43">
        <f>$D7*'Timelines'!AR13</f>
      </c>
      <c r="AU7" s="43">
        <f>$D7*'Timelines'!AS13</f>
      </c>
      <c r="AV7" s="43">
        <f>$D7*'Timelines'!AT13</f>
      </c>
      <c r="AW7" s="43">
        <f>$D7*'Timelines'!AU13</f>
      </c>
      <c r="AX7" s="43">
        <f>$D7*'Timelines'!AV13</f>
      </c>
      <c r="AY7" s="43">
        <f>$D7*'Timelines'!AW13</f>
      </c>
      <c r="AZ7" s="43">
        <f>$D7*'Timelines'!AX13</f>
      </c>
      <c r="BA7" s="43">
        <f>$D7*'Timelines'!AY13</f>
      </c>
      <c r="BB7" s="43">
        <f>$D7*'Timelines'!AZ13</f>
      </c>
      <c r="BC7" s="43">
        <f>$D7*'Timelines'!BA13</f>
      </c>
      <c r="BD7" s="43">
        <f>$D7*'Timelines'!BB13</f>
      </c>
      <c r="BE7" s="43">
        <f>$D7*'Timelines'!BC13</f>
      </c>
      <c r="BF7" s="43">
        <f>$D7*'Timelines'!BD13</f>
      </c>
      <c r="BG7" s="43">
        <f>$D7*'Timelines'!BE13</f>
      </c>
      <c r="BH7" s="43">
        <f>$D7*'Timelines'!BF13</f>
      </c>
      <c r="BI7" s="43">
        <f>$D7*'Timelines'!BG13</f>
      </c>
      <c r="BJ7" s="43">
        <f>$D7*'Timelines'!BH13</f>
      </c>
      <c r="BK7" s="43">
        <f>$D7*'Timelines'!BI13</f>
      </c>
      <c r="BL7" s="43">
        <f>$D7*'Timelines'!BJ13</f>
      </c>
      <c r="BM7" s="43">
        <f>$D7*'Timelines'!BK13</f>
      </c>
      <c r="BN7" s="43">
        <f>$D7*'Timelines'!BL13</f>
      </c>
      <c r="BO7" s="43">
        <f>$D7*'Timelines'!BM13</f>
      </c>
      <c r="BP7" s="43">
        <f>$D7*'Timelines'!BN13</f>
      </c>
      <c r="BQ7" s="43">
        <f>$D7*'Timelines'!BO13</f>
      </c>
      <c r="BR7" s="43">
        <f>$D7*'Timelines'!BP13</f>
      </c>
      <c r="BS7" s="43">
        <f>$D7*'Timelines'!BQ13</f>
      </c>
      <c r="BT7" s="43">
        <f>$D7*'Timelines'!BR13</f>
      </c>
      <c r="BU7" s="43">
        <f>$D7*'Timelines'!BS13</f>
      </c>
      <c r="BV7" s="43">
        <f>$D7*'Timelines'!BT13</f>
      </c>
      <c r="BW7" s="43">
        <f>$D7*'Timelines'!BU13</f>
      </c>
      <c r="BX7" s="43">
        <f>$D7*'Timelines'!BV13</f>
      </c>
      <c r="BY7" s="43">
        <f>$D7*'Timelines'!BW13</f>
      </c>
      <c r="BZ7" s="43">
        <f>$D7*'Timelines'!BX13</f>
      </c>
      <c r="CA7" s="43">
        <f>$D7*'Timelines'!BY13</f>
      </c>
      <c r="CB7" s="43">
        <f>$D7*'Timelines'!BZ13</f>
      </c>
      <c r="CC7" s="43">
        <f>$D7*'Timelines'!CA13</f>
      </c>
      <c r="CD7" s="43">
        <f>$D7*'Timelines'!CB13</f>
      </c>
      <c r="CE7" s="43">
        <f>$D7*'Timelines'!CC13</f>
      </c>
      <c r="CF7" s="43">
        <f>$D7*'Timelines'!CD13</f>
      </c>
      <c r="CG7" s="43">
        <f>$D7*'Timelines'!CE13</f>
      </c>
      <c r="CH7" s="43">
        <f>$D7*'Timelines'!CF13</f>
      </c>
      <c r="CI7" s="43">
        <f>$D7*'Timelines'!CG13</f>
      </c>
      <c r="CJ7" s="43">
        <f>$D7*'Timelines'!CH13</f>
      </c>
    </row>
    <row r="8" spans="1:88" s="44" customFormat="1" x14ac:dyDescent="0.25">
      <c r="A8" s="44" t="s">
        <v>266</v>
      </c>
      <c r="B8" s="44" t="s">
        <v>267</v>
      </c>
      <c r="C8" s="44" t="s">
        <v>274</v>
      </c>
      <c r="D8" s="45">
        <v>0</v>
      </c>
      <c r="E8" s="45">
        <f>$D8*'Timelines'!C14</f>
      </c>
      <c r="F8" s="45">
        <f>$D8*'Timelines'!D14</f>
      </c>
      <c r="G8" s="45">
        <f>$D8*'Timelines'!E14</f>
      </c>
      <c r="H8" s="45">
        <f>$D8*'Timelines'!F14</f>
      </c>
      <c r="I8" s="45">
        <f>$D8*'Timelines'!G14</f>
      </c>
      <c r="J8" s="45">
        <f>$D8*'Timelines'!H14</f>
      </c>
      <c r="K8" s="45">
        <f>$D8*'Timelines'!I14</f>
      </c>
      <c r="L8" s="45">
        <f>$D8*'Timelines'!J14</f>
      </c>
      <c r="M8" s="45">
        <f>$D8*'Timelines'!K14</f>
      </c>
      <c r="N8" s="45">
        <f>$D8*'Timelines'!L14</f>
      </c>
      <c r="O8" s="45">
        <f>$D8*'Timelines'!M14</f>
      </c>
      <c r="P8" s="45">
        <f>$D8*'Timelines'!N14</f>
      </c>
      <c r="Q8" s="45">
        <f>$D8*'Timelines'!O14</f>
      </c>
      <c r="R8" s="45">
        <f>$D8*'Timelines'!P14</f>
      </c>
      <c r="S8" s="45">
        <f>$D8*'Timelines'!Q14</f>
      </c>
      <c r="T8" s="45">
        <f>$D8*'Timelines'!R14</f>
      </c>
      <c r="U8" s="45">
        <f>$D8*'Timelines'!S14</f>
      </c>
      <c r="V8" s="45">
        <f>$D8*'Timelines'!T14</f>
      </c>
      <c r="W8" s="45">
        <f>$D8*'Timelines'!U14</f>
      </c>
      <c r="X8" s="45">
        <f>$D8*'Timelines'!V14</f>
      </c>
      <c r="Y8" s="45">
        <f>$D8*'Timelines'!W14</f>
      </c>
      <c r="Z8" s="45">
        <f>$D8*'Timelines'!X14</f>
      </c>
      <c r="AA8" s="45">
        <f>$D8*'Timelines'!Y14</f>
      </c>
      <c r="AB8" s="45">
        <f>$D8*'Timelines'!Z14</f>
      </c>
      <c r="AC8" s="45">
        <f>$D8*'Timelines'!AA14</f>
      </c>
      <c r="AD8" s="45">
        <f>$D8*'Timelines'!AB14</f>
      </c>
      <c r="AE8" s="45">
        <f>$D8*'Timelines'!AC14</f>
      </c>
      <c r="AF8" s="45">
        <f>$D8*'Timelines'!AD14</f>
      </c>
      <c r="AG8" s="45">
        <f>$D8*'Timelines'!AE14</f>
      </c>
      <c r="AH8" s="45">
        <f>$D8*'Timelines'!AF14</f>
      </c>
      <c r="AI8" s="45">
        <f>$D8*'Timelines'!AG14</f>
      </c>
      <c r="AJ8" s="45">
        <f>$D8*'Timelines'!AH14</f>
      </c>
      <c r="AK8" s="45">
        <f>$D8*'Timelines'!AI14</f>
      </c>
      <c r="AL8" s="45">
        <f>$D8*'Timelines'!AJ14</f>
      </c>
      <c r="AM8" s="45">
        <f>$D8*'Timelines'!AK14</f>
      </c>
      <c r="AN8" s="45">
        <f>$D8*'Timelines'!AL14</f>
      </c>
      <c r="AO8" s="45">
        <f>$D8*'Timelines'!AM14</f>
      </c>
      <c r="AP8" s="45">
        <f>$D8*'Timelines'!AN14</f>
      </c>
      <c r="AQ8" s="45">
        <f>$D8*'Timelines'!AO14</f>
      </c>
      <c r="AR8" s="45">
        <f>$D8*'Timelines'!AP14</f>
      </c>
      <c r="AS8" s="45">
        <f>$D8*'Timelines'!AQ14</f>
      </c>
      <c r="AT8" s="45">
        <f>$D8*'Timelines'!AR14</f>
      </c>
      <c r="AU8" s="45">
        <f>$D8*'Timelines'!AS14</f>
      </c>
      <c r="AV8" s="45">
        <f>$D8*'Timelines'!AT14</f>
      </c>
      <c r="AW8" s="45">
        <f>$D8*'Timelines'!AU14</f>
      </c>
      <c r="AX8" s="45">
        <f>$D8*'Timelines'!AV14</f>
      </c>
      <c r="AY8" s="45">
        <f>$D8*'Timelines'!AW14</f>
      </c>
      <c r="AZ8" s="45">
        <f>$D8*'Timelines'!AX14</f>
      </c>
      <c r="BA8" s="45">
        <f>$D8*'Timelines'!AY14</f>
      </c>
      <c r="BB8" s="45">
        <f>$D8*'Timelines'!AZ14</f>
      </c>
      <c r="BC8" s="45">
        <f>$D8*'Timelines'!BA14</f>
      </c>
      <c r="BD8" s="45">
        <f>$D8*'Timelines'!BB14</f>
      </c>
      <c r="BE8" s="45">
        <f>$D8*'Timelines'!BC14</f>
      </c>
      <c r="BF8" s="45">
        <f>$D8*'Timelines'!BD14</f>
      </c>
      <c r="BG8" s="45">
        <f>$D8*'Timelines'!BE14</f>
      </c>
      <c r="BH8" s="45">
        <f>$D8*'Timelines'!BF14</f>
      </c>
      <c r="BI8" s="45">
        <f>$D8*'Timelines'!BG14</f>
      </c>
      <c r="BJ8" s="45">
        <f>$D8*'Timelines'!BH14</f>
      </c>
      <c r="BK8" s="45">
        <f>$D8*'Timelines'!BI14</f>
      </c>
      <c r="BL8" s="45">
        <f>$D8*'Timelines'!BJ14</f>
      </c>
      <c r="BM8" s="45">
        <f>$D8*'Timelines'!BK14</f>
      </c>
      <c r="BN8" s="45">
        <f>$D8*'Timelines'!BL14</f>
      </c>
      <c r="BO8" s="45">
        <f>$D8*'Timelines'!BM14</f>
      </c>
      <c r="BP8" s="45">
        <f>$D8*'Timelines'!BN14</f>
      </c>
      <c r="BQ8" s="45">
        <f>$D8*'Timelines'!BO14</f>
      </c>
      <c r="BR8" s="45">
        <f>$D8*'Timelines'!BP14</f>
      </c>
      <c r="BS8" s="45">
        <f>$D8*'Timelines'!BQ14</f>
      </c>
      <c r="BT8" s="45">
        <f>$D8*'Timelines'!BR14</f>
      </c>
      <c r="BU8" s="45">
        <f>$D8*'Timelines'!BS14</f>
      </c>
      <c r="BV8" s="45">
        <f>$D8*'Timelines'!BT14</f>
      </c>
      <c r="BW8" s="45">
        <f>$D8*'Timelines'!BU14</f>
      </c>
      <c r="BX8" s="45">
        <f>$D8*'Timelines'!BV14</f>
      </c>
      <c r="BY8" s="45">
        <f>$D8*'Timelines'!BW14</f>
      </c>
      <c r="BZ8" s="45">
        <f>$D8*'Timelines'!BX14</f>
      </c>
      <c r="CA8" s="45">
        <f>$D8*'Timelines'!BY14</f>
      </c>
      <c r="CB8" s="45">
        <f>$D8*'Timelines'!BZ14</f>
      </c>
      <c r="CC8" s="45">
        <f>$D8*'Timelines'!CA14</f>
      </c>
      <c r="CD8" s="45">
        <f>$D8*'Timelines'!CB14</f>
      </c>
      <c r="CE8" s="45">
        <f>$D8*'Timelines'!CC14</f>
      </c>
      <c r="CF8" s="45">
        <f>$D8*'Timelines'!CD14</f>
      </c>
      <c r="CG8" s="45">
        <f>$D8*'Timelines'!CE14</f>
      </c>
      <c r="CH8" s="45">
        <f>$D8*'Timelines'!CF14</f>
      </c>
      <c r="CI8" s="45">
        <f>$D8*'Timelines'!CG14</f>
      </c>
      <c r="CJ8" s="45">
        <f>$D8*'Timelines'!CH14</f>
      </c>
    </row>
    <row r="9" spans="1:88" x14ac:dyDescent="0.25">
      <c r="A9" t="s">
        <v>266</v>
      </c>
      <c r="B9" t="s">
        <v>267</v>
      </c>
      <c r="C9" t="s">
        <v>275</v>
      </c>
      <c r="D9" s="43">
        <v>0</v>
      </c>
      <c r="E9" s="43">
        <f>$D9*'Timelines'!C15</f>
      </c>
      <c r="F9" s="43">
        <f>$D9*'Timelines'!D15</f>
      </c>
      <c r="G9" s="43">
        <f>$D9*'Timelines'!E15</f>
      </c>
      <c r="H9" s="43">
        <f>$D9*'Timelines'!F15</f>
      </c>
      <c r="I9" s="43">
        <f>$D9*'Timelines'!G15</f>
      </c>
      <c r="J9" s="43">
        <f>$D9*'Timelines'!H15</f>
      </c>
      <c r="K9" s="43">
        <f>$D9*'Timelines'!I15</f>
      </c>
      <c r="L9" s="43">
        <f>$D9*'Timelines'!J15</f>
      </c>
      <c r="M9" s="43">
        <f>$D9*'Timelines'!K15</f>
      </c>
      <c r="N9" s="43">
        <f>$D9*'Timelines'!L15</f>
      </c>
      <c r="O9" s="43">
        <f>$D9*'Timelines'!M15</f>
      </c>
      <c r="P9" s="43">
        <f>$D9*'Timelines'!N15</f>
      </c>
      <c r="Q9" s="43">
        <f>$D9*'Timelines'!O15</f>
      </c>
      <c r="R9" s="43">
        <f>$D9*'Timelines'!P15</f>
      </c>
      <c r="S9" s="43">
        <f>$D9*'Timelines'!Q15</f>
      </c>
      <c r="T9" s="43">
        <f>$D9*'Timelines'!R15</f>
      </c>
      <c r="U9" s="43">
        <f>$D9*'Timelines'!S15</f>
      </c>
      <c r="V9" s="43">
        <f>$D9*'Timelines'!T15</f>
      </c>
      <c r="W9" s="43">
        <f>$D9*'Timelines'!U15</f>
      </c>
      <c r="X9" s="43">
        <f>$D9*'Timelines'!V15</f>
      </c>
      <c r="Y9" s="43">
        <f>$D9*'Timelines'!W15</f>
      </c>
      <c r="Z9" s="43">
        <f>$D9*'Timelines'!X15</f>
      </c>
      <c r="AA9" s="43">
        <f>$D9*'Timelines'!Y15</f>
      </c>
      <c r="AB9" s="43">
        <f>$D9*'Timelines'!Z15</f>
      </c>
      <c r="AC9" s="43">
        <f>$D9*'Timelines'!AA15</f>
      </c>
      <c r="AD9" s="43">
        <f>$D9*'Timelines'!AB15</f>
      </c>
      <c r="AE9" s="43">
        <f>$D9*'Timelines'!AC15</f>
      </c>
      <c r="AF9" s="43">
        <f>$D9*'Timelines'!AD15</f>
      </c>
      <c r="AG9" s="43">
        <f>$D9*'Timelines'!AE15</f>
      </c>
      <c r="AH9" s="43">
        <f>$D9*'Timelines'!AF15</f>
      </c>
      <c r="AI9" s="43">
        <f>$D9*'Timelines'!AG15</f>
      </c>
      <c r="AJ9" s="43">
        <f>$D9*'Timelines'!AH15</f>
      </c>
      <c r="AK9" s="43">
        <f>$D9*'Timelines'!AI15</f>
      </c>
      <c r="AL9" s="43">
        <f>$D9*'Timelines'!AJ15</f>
      </c>
      <c r="AM9" s="43">
        <f>$D9*'Timelines'!AK15</f>
      </c>
      <c r="AN9" s="43">
        <f>$D9*'Timelines'!AL15</f>
      </c>
      <c r="AO9" s="43">
        <f>$D9*'Timelines'!AM15</f>
      </c>
      <c r="AP9" s="43">
        <f>$D9*'Timelines'!AN15</f>
      </c>
      <c r="AQ9" s="43">
        <f>$D9*'Timelines'!AO15</f>
      </c>
      <c r="AR9" s="43">
        <f>$D9*'Timelines'!AP15</f>
      </c>
      <c r="AS9" s="43">
        <f>$D9*'Timelines'!AQ15</f>
      </c>
      <c r="AT9" s="43">
        <f>$D9*'Timelines'!AR15</f>
      </c>
      <c r="AU9" s="43">
        <f>$D9*'Timelines'!AS15</f>
      </c>
      <c r="AV9" s="43">
        <f>$D9*'Timelines'!AT15</f>
      </c>
      <c r="AW9" s="43">
        <f>$D9*'Timelines'!AU15</f>
      </c>
      <c r="AX9" s="43">
        <f>$D9*'Timelines'!AV15</f>
      </c>
      <c r="AY9" s="43">
        <f>$D9*'Timelines'!AW15</f>
      </c>
      <c r="AZ9" s="43">
        <f>$D9*'Timelines'!AX15</f>
      </c>
      <c r="BA9" s="43">
        <f>$D9*'Timelines'!AY15</f>
      </c>
      <c r="BB9" s="43">
        <f>$D9*'Timelines'!AZ15</f>
      </c>
      <c r="BC9" s="43">
        <f>$D9*'Timelines'!BA15</f>
      </c>
      <c r="BD9" s="43">
        <f>$D9*'Timelines'!BB15</f>
      </c>
      <c r="BE9" s="43">
        <f>$D9*'Timelines'!BC15</f>
      </c>
      <c r="BF9" s="43">
        <f>$D9*'Timelines'!BD15</f>
      </c>
      <c r="BG9" s="43">
        <f>$D9*'Timelines'!BE15</f>
      </c>
      <c r="BH9" s="43">
        <f>$D9*'Timelines'!BF15</f>
      </c>
      <c r="BI9" s="43">
        <f>$D9*'Timelines'!BG15</f>
      </c>
      <c r="BJ9" s="43">
        <f>$D9*'Timelines'!BH15</f>
      </c>
      <c r="BK9" s="43">
        <f>$D9*'Timelines'!BI15</f>
      </c>
      <c r="BL9" s="43">
        <f>$D9*'Timelines'!BJ15</f>
      </c>
      <c r="BM9" s="43">
        <f>$D9*'Timelines'!BK15</f>
      </c>
      <c r="BN9" s="43">
        <f>$D9*'Timelines'!BL15</f>
      </c>
      <c r="BO9" s="43">
        <f>$D9*'Timelines'!BM15</f>
      </c>
      <c r="BP9" s="43">
        <f>$D9*'Timelines'!BN15</f>
      </c>
      <c r="BQ9" s="43">
        <f>$D9*'Timelines'!BO15</f>
      </c>
      <c r="BR9" s="43">
        <f>$D9*'Timelines'!BP15</f>
      </c>
      <c r="BS9" s="43">
        <f>$D9*'Timelines'!BQ15</f>
      </c>
      <c r="BT9" s="43">
        <f>$D9*'Timelines'!BR15</f>
      </c>
      <c r="BU9" s="43">
        <f>$D9*'Timelines'!BS15</f>
      </c>
      <c r="BV9" s="43">
        <f>$D9*'Timelines'!BT15</f>
      </c>
      <c r="BW9" s="43">
        <f>$D9*'Timelines'!BU15</f>
      </c>
      <c r="BX9" s="43">
        <f>$D9*'Timelines'!BV15</f>
      </c>
      <c r="BY9" s="43">
        <f>$D9*'Timelines'!BW15</f>
      </c>
      <c r="BZ9" s="43">
        <f>$D9*'Timelines'!BX15</f>
      </c>
      <c r="CA9" s="43">
        <f>$D9*'Timelines'!BY15</f>
      </c>
      <c r="CB9" s="43">
        <f>$D9*'Timelines'!BZ15</f>
      </c>
      <c r="CC9" s="43">
        <f>$D9*'Timelines'!CA15</f>
      </c>
      <c r="CD9" s="43">
        <f>$D9*'Timelines'!CB15</f>
      </c>
      <c r="CE9" s="43">
        <f>$D9*'Timelines'!CC15</f>
      </c>
      <c r="CF9" s="43">
        <f>$D9*'Timelines'!CD15</f>
      </c>
      <c r="CG9" s="43">
        <f>$D9*'Timelines'!CE15</f>
      </c>
      <c r="CH9" s="43">
        <f>$D9*'Timelines'!CF15</f>
      </c>
      <c r="CI9" s="43">
        <f>$D9*'Timelines'!CG15</f>
      </c>
      <c r="CJ9" s="43">
        <f>$D9*'Timelines'!CH15</f>
      </c>
    </row>
    <row r="10" spans="1:88" s="44" customFormat="1" x14ac:dyDescent="0.25">
      <c r="A10" s="44" t="s">
        <v>266</v>
      </c>
      <c r="B10" s="44" t="s">
        <v>267</v>
      </c>
      <c r="C10" s="44" t="s">
        <v>276</v>
      </c>
      <c r="D10" s="45">
        <v>0</v>
      </c>
      <c r="E10" s="45">
        <f>$D10*'Timelines'!C16</f>
      </c>
      <c r="F10" s="45">
        <f>$D10*'Timelines'!D16</f>
      </c>
      <c r="G10" s="45">
        <f>$D10*'Timelines'!E16</f>
      </c>
      <c r="H10" s="45">
        <f>$D10*'Timelines'!F16</f>
      </c>
      <c r="I10" s="45">
        <f>$D10*'Timelines'!G16</f>
      </c>
      <c r="J10" s="45">
        <f>$D10*'Timelines'!H16</f>
      </c>
      <c r="K10" s="45">
        <f>$D10*'Timelines'!I16</f>
      </c>
      <c r="L10" s="45">
        <f>$D10*'Timelines'!J16</f>
      </c>
      <c r="M10" s="45">
        <f>$D10*'Timelines'!K16</f>
      </c>
      <c r="N10" s="45">
        <f>$D10*'Timelines'!L16</f>
      </c>
      <c r="O10" s="45">
        <f>$D10*'Timelines'!M16</f>
      </c>
      <c r="P10" s="45">
        <f>$D10*'Timelines'!N16</f>
      </c>
      <c r="Q10" s="45">
        <f>$D10*'Timelines'!O16</f>
      </c>
      <c r="R10" s="45">
        <f>$D10*'Timelines'!P16</f>
      </c>
      <c r="S10" s="45">
        <f>$D10*'Timelines'!Q16</f>
      </c>
      <c r="T10" s="45">
        <f>$D10*'Timelines'!R16</f>
      </c>
      <c r="U10" s="45">
        <f>$D10*'Timelines'!S16</f>
      </c>
      <c r="V10" s="45">
        <f>$D10*'Timelines'!T16</f>
      </c>
      <c r="W10" s="45">
        <f>$D10*'Timelines'!U16</f>
      </c>
      <c r="X10" s="45">
        <f>$D10*'Timelines'!V16</f>
      </c>
      <c r="Y10" s="45">
        <f>$D10*'Timelines'!W16</f>
      </c>
      <c r="Z10" s="45">
        <f>$D10*'Timelines'!X16</f>
      </c>
      <c r="AA10" s="45">
        <f>$D10*'Timelines'!Y16</f>
      </c>
      <c r="AB10" s="45">
        <f>$D10*'Timelines'!Z16</f>
      </c>
      <c r="AC10" s="45">
        <f>$D10*'Timelines'!AA16</f>
      </c>
      <c r="AD10" s="45">
        <f>$D10*'Timelines'!AB16</f>
      </c>
      <c r="AE10" s="45">
        <f>$D10*'Timelines'!AC16</f>
      </c>
      <c r="AF10" s="45">
        <f>$D10*'Timelines'!AD16</f>
      </c>
      <c r="AG10" s="45">
        <f>$D10*'Timelines'!AE16</f>
      </c>
      <c r="AH10" s="45">
        <f>$D10*'Timelines'!AF16</f>
      </c>
      <c r="AI10" s="45">
        <f>$D10*'Timelines'!AG16</f>
      </c>
      <c r="AJ10" s="45">
        <f>$D10*'Timelines'!AH16</f>
      </c>
      <c r="AK10" s="45">
        <f>$D10*'Timelines'!AI16</f>
      </c>
      <c r="AL10" s="45">
        <f>$D10*'Timelines'!AJ16</f>
      </c>
      <c r="AM10" s="45">
        <f>$D10*'Timelines'!AK16</f>
      </c>
      <c r="AN10" s="45">
        <f>$D10*'Timelines'!AL16</f>
      </c>
      <c r="AO10" s="45">
        <f>$D10*'Timelines'!AM16</f>
      </c>
      <c r="AP10" s="45">
        <f>$D10*'Timelines'!AN16</f>
      </c>
      <c r="AQ10" s="45">
        <f>$D10*'Timelines'!AO16</f>
      </c>
      <c r="AR10" s="45">
        <f>$D10*'Timelines'!AP16</f>
      </c>
      <c r="AS10" s="45">
        <f>$D10*'Timelines'!AQ16</f>
      </c>
      <c r="AT10" s="45">
        <f>$D10*'Timelines'!AR16</f>
      </c>
      <c r="AU10" s="45">
        <f>$D10*'Timelines'!AS16</f>
      </c>
      <c r="AV10" s="45">
        <f>$D10*'Timelines'!AT16</f>
      </c>
      <c r="AW10" s="45">
        <f>$D10*'Timelines'!AU16</f>
      </c>
      <c r="AX10" s="45">
        <f>$D10*'Timelines'!AV16</f>
      </c>
      <c r="AY10" s="45">
        <f>$D10*'Timelines'!AW16</f>
      </c>
      <c r="AZ10" s="45">
        <f>$D10*'Timelines'!AX16</f>
      </c>
      <c r="BA10" s="45">
        <f>$D10*'Timelines'!AY16</f>
      </c>
      <c r="BB10" s="45">
        <f>$D10*'Timelines'!AZ16</f>
      </c>
      <c r="BC10" s="45">
        <f>$D10*'Timelines'!BA16</f>
      </c>
      <c r="BD10" s="45">
        <f>$D10*'Timelines'!BB16</f>
      </c>
      <c r="BE10" s="45">
        <f>$D10*'Timelines'!BC16</f>
      </c>
      <c r="BF10" s="45">
        <f>$D10*'Timelines'!BD16</f>
      </c>
      <c r="BG10" s="45">
        <f>$D10*'Timelines'!BE16</f>
      </c>
      <c r="BH10" s="45">
        <f>$D10*'Timelines'!BF16</f>
      </c>
      <c r="BI10" s="45">
        <f>$D10*'Timelines'!BG16</f>
      </c>
      <c r="BJ10" s="45">
        <f>$D10*'Timelines'!BH16</f>
      </c>
      <c r="BK10" s="45">
        <f>$D10*'Timelines'!BI16</f>
      </c>
      <c r="BL10" s="45">
        <f>$D10*'Timelines'!BJ16</f>
      </c>
      <c r="BM10" s="45">
        <f>$D10*'Timelines'!BK16</f>
      </c>
      <c r="BN10" s="45">
        <f>$D10*'Timelines'!BL16</f>
      </c>
      <c r="BO10" s="45">
        <f>$D10*'Timelines'!BM16</f>
      </c>
      <c r="BP10" s="45">
        <f>$D10*'Timelines'!BN16</f>
      </c>
      <c r="BQ10" s="45">
        <f>$D10*'Timelines'!BO16</f>
      </c>
      <c r="BR10" s="45">
        <f>$D10*'Timelines'!BP16</f>
      </c>
      <c r="BS10" s="45">
        <f>$D10*'Timelines'!BQ16</f>
      </c>
      <c r="BT10" s="45">
        <f>$D10*'Timelines'!BR16</f>
      </c>
      <c r="BU10" s="45">
        <f>$D10*'Timelines'!BS16</f>
      </c>
      <c r="BV10" s="45">
        <f>$D10*'Timelines'!BT16</f>
      </c>
      <c r="BW10" s="45">
        <f>$D10*'Timelines'!BU16</f>
      </c>
      <c r="BX10" s="45">
        <f>$D10*'Timelines'!BV16</f>
      </c>
      <c r="BY10" s="45">
        <f>$D10*'Timelines'!BW16</f>
      </c>
      <c r="BZ10" s="45">
        <f>$D10*'Timelines'!BX16</f>
      </c>
      <c r="CA10" s="45">
        <f>$D10*'Timelines'!BY16</f>
      </c>
      <c r="CB10" s="45">
        <f>$D10*'Timelines'!BZ16</f>
      </c>
      <c r="CC10" s="45">
        <f>$D10*'Timelines'!CA16</f>
      </c>
      <c r="CD10" s="45">
        <f>$D10*'Timelines'!CB16</f>
      </c>
      <c r="CE10" s="45">
        <f>$D10*'Timelines'!CC16</f>
      </c>
      <c r="CF10" s="45">
        <f>$D10*'Timelines'!CD16</f>
      </c>
      <c r="CG10" s="45">
        <f>$D10*'Timelines'!CE16</f>
      </c>
      <c r="CH10" s="45">
        <f>$D10*'Timelines'!CF16</f>
      </c>
      <c r="CI10" s="45">
        <f>$D10*'Timelines'!CG16</f>
      </c>
      <c r="CJ10" s="45">
        <f>$D10*'Timelines'!CH16</f>
      </c>
    </row>
    <row r="11" spans="1:88" s="46" customFormat="1" x14ac:dyDescent="0.25">
      <c r="A11" s="46" t="s">
        <v>266</v>
      </c>
      <c r="B11" s="46" t="s">
        <v>85</v>
      </c>
      <c r="C11" s="46" t="s">
        <v>277</v>
      </c>
      <c r="D11" s="47">
        <f>SUM(E11:CJ11)</f>
      </c>
      <c r="E11" s="47">
        <f>SUM(E2:E10)</f>
      </c>
      <c r="F11" s="47">
        <f>SUM(F2:F10)</f>
      </c>
      <c r="G11" s="47">
        <f>SUM(G2:G10)</f>
      </c>
      <c r="H11" s="47">
        <f>SUM(H2:H10)</f>
      </c>
      <c r="I11" s="47">
        <f>SUM(I2:I10)</f>
      </c>
      <c r="J11" s="47">
        <f>SUM(J2:J10)</f>
      </c>
      <c r="K11" s="47">
        <f>SUM(K2:K10)</f>
      </c>
      <c r="L11" s="47">
        <f>SUM(L2:L10)</f>
      </c>
      <c r="M11" s="47">
        <f>SUM(M2:M10)</f>
      </c>
      <c r="N11" s="47">
        <f>SUM(N2:N10)</f>
      </c>
      <c r="O11" s="47">
        <f>SUM(O2:O10)</f>
      </c>
      <c r="P11" s="47">
        <f>SUM(P2:P10)</f>
      </c>
      <c r="Q11" s="47">
        <f>SUM(Q2:Q10)</f>
      </c>
      <c r="R11" s="47">
        <f>SUM(R2:R10)</f>
      </c>
      <c r="S11" s="47">
        <f>SUM(S2:S10)</f>
      </c>
      <c r="T11" s="47">
        <f>SUM(T2:T10)</f>
      </c>
      <c r="U11" s="47">
        <f>SUM(U2:U10)</f>
      </c>
      <c r="V11" s="47">
        <f>SUM(V2:V10)</f>
      </c>
      <c r="W11" s="47">
        <f>SUM(W2:W10)</f>
      </c>
      <c r="X11" s="47">
        <f>SUM(X2:X10)</f>
      </c>
      <c r="Y11" s="47">
        <f>SUM(Y2:Y10)</f>
      </c>
      <c r="Z11" s="47">
        <f>SUM(Z2:Z10)</f>
      </c>
      <c r="AA11" s="47">
        <f>SUM(AA2:AA10)</f>
      </c>
      <c r="AB11" s="47">
        <f>SUM(AB2:AB10)</f>
      </c>
      <c r="AC11" s="47">
        <f>SUM(AC2:AC10)</f>
      </c>
      <c r="AD11" s="47">
        <f>SUM(AD2:AD10)</f>
      </c>
      <c r="AE11" s="47">
        <f>SUM(AE2:AE10)</f>
      </c>
      <c r="AF11" s="47">
        <f>SUM(AF2:AF10)</f>
      </c>
      <c r="AG11" s="47">
        <f>SUM(AG2:AG10)</f>
      </c>
      <c r="AH11" s="47">
        <f>SUM(AH2:AH10)</f>
      </c>
      <c r="AI11" s="47">
        <f>SUM(AI2:AI10)</f>
      </c>
      <c r="AJ11" s="47">
        <f>SUM(AJ2:AJ10)</f>
      </c>
      <c r="AK11" s="47">
        <f>SUM(AK2:AK10)</f>
      </c>
      <c r="AL11" s="47">
        <f>SUM(AL2:AL10)</f>
      </c>
      <c r="AM11" s="47">
        <f>SUM(AM2:AM10)</f>
      </c>
      <c r="AN11" s="47">
        <f>SUM(AN2:AN10)</f>
      </c>
      <c r="AO11" s="47">
        <f>SUM(AO2:AO10)</f>
      </c>
      <c r="AP11" s="47">
        <f>SUM(AP2:AP10)</f>
      </c>
      <c r="AQ11" s="47">
        <f>SUM(AQ2:AQ10)</f>
      </c>
      <c r="AR11" s="47">
        <f>SUM(AR2:AR10)</f>
      </c>
      <c r="AS11" s="47">
        <f>SUM(AS2:AS10)</f>
      </c>
      <c r="AT11" s="47">
        <f>SUM(AT2:AT10)</f>
      </c>
      <c r="AU11" s="47">
        <f>SUM(AU2:AU10)</f>
      </c>
      <c r="AV11" s="47">
        <f>SUM(AV2:AV10)</f>
      </c>
      <c r="AW11" s="47">
        <f>SUM(AW2:AW10)</f>
      </c>
      <c r="AX11" s="47">
        <f>SUM(AX2:AX10)</f>
      </c>
      <c r="AY11" s="47">
        <f>SUM(AY2:AY10)</f>
      </c>
      <c r="AZ11" s="47">
        <f>SUM(AZ2:AZ10)</f>
      </c>
      <c r="BA11" s="47">
        <f>SUM(BA2:BA10)</f>
      </c>
      <c r="BB11" s="47">
        <f>SUM(BB2:BB10)</f>
      </c>
      <c r="BC11" s="47">
        <f>SUM(BC2:BC10)</f>
      </c>
      <c r="BD11" s="47">
        <f>SUM(BD2:BD10)</f>
      </c>
      <c r="BE11" s="47">
        <f>SUM(BE2:BE10)</f>
      </c>
      <c r="BF11" s="47">
        <f>SUM(BF2:BF10)</f>
      </c>
      <c r="BG11" s="47">
        <f>SUM(BG2:BG10)</f>
      </c>
      <c r="BH11" s="47">
        <f>SUM(BH2:BH10)</f>
      </c>
      <c r="BI11" s="47">
        <f>SUM(BI2:BI10)</f>
      </c>
      <c r="BJ11" s="47">
        <f>SUM(BJ2:BJ10)</f>
      </c>
      <c r="BK11" s="47">
        <f>SUM(BK2:BK10)</f>
      </c>
      <c r="BL11" s="47">
        <f>SUM(BL2:BL10)</f>
      </c>
      <c r="BM11" s="47">
        <f>SUM(BM2:BM10)</f>
      </c>
      <c r="BN11" s="47">
        <f>SUM(BN2:BN10)</f>
      </c>
      <c r="BO11" s="47">
        <f>SUM(BO2:BO10)</f>
      </c>
      <c r="BP11" s="47">
        <f>SUM(BP2:BP10)</f>
      </c>
      <c r="BQ11" s="47">
        <f>SUM(BQ2:BQ10)</f>
      </c>
      <c r="BR11" s="47">
        <f>SUM(BR2:BR10)</f>
      </c>
      <c r="BS11" s="47">
        <f>SUM(BS2:BS10)</f>
      </c>
      <c r="BT11" s="47">
        <f>SUM(BT2:BT10)</f>
      </c>
      <c r="BU11" s="47">
        <f>SUM(BU2:BU10)</f>
      </c>
      <c r="BV11" s="47">
        <f>SUM(BV2:BV10)</f>
      </c>
      <c r="BW11" s="47">
        <f>SUM(BW2:BW10)</f>
      </c>
      <c r="BX11" s="47">
        <f>SUM(BX2:BX10)</f>
      </c>
      <c r="BY11" s="47">
        <f>SUM(BY2:BY10)</f>
      </c>
      <c r="BZ11" s="47">
        <f>SUM(BZ2:BZ10)</f>
      </c>
      <c r="CA11" s="47">
        <f>SUM(CA2:CA10)</f>
      </c>
      <c r="CB11" s="47">
        <f>SUM(CB2:CB10)</f>
      </c>
      <c r="CC11" s="47">
        <f>SUM(CC2:CC10)</f>
      </c>
      <c r="CD11" s="47">
        <f>SUM(CD2:CD10)</f>
      </c>
      <c r="CE11" s="47">
        <f>SUM(CE2:CE10)</f>
      </c>
      <c r="CF11" s="47">
        <f>SUM(CF2:CF10)</f>
      </c>
      <c r="CG11" s="47">
        <f>SUM(CG2:CG10)</f>
      </c>
      <c r="CH11" s="47">
        <f>SUM(CH2:CH10)</f>
      </c>
      <c r="CI11" s="47">
        <f>SUM(CI2:CI10)</f>
      </c>
      <c r="CJ11" s="47">
        <f>SUM(CJ2:CJ10)</f>
      </c>
    </row>
    <row r="12" spans="1:88" s="44" customFormat="1" x14ac:dyDescent="0.25">
      <c r="A12" s="44" t="s">
        <v>266</v>
      </c>
      <c r="B12" s="44" t="s">
        <v>278</v>
      </c>
      <c r="C12" s="44" t="s">
        <v>279</v>
      </c>
      <c r="D12" s="45">
        <v>0</v>
      </c>
      <c r="E12" s="45">
        <f>$D12*'Timelines'!C17</f>
      </c>
      <c r="F12" s="45">
        <f>$D12*'Timelines'!D17</f>
      </c>
      <c r="G12" s="45">
        <f>$D12*'Timelines'!E17</f>
      </c>
      <c r="H12" s="45">
        <f>$D12*'Timelines'!F17</f>
      </c>
      <c r="I12" s="45">
        <f>$D12*'Timelines'!G17</f>
      </c>
      <c r="J12" s="45">
        <f>$D12*'Timelines'!H17</f>
      </c>
      <c r="K12" s="45">
        <f>$D12*'Timelines'!I17</f>
      </c>
      <c r="L12" s="45">
        <f>$D12*'Timelines'!J17</f>
      </c>
      <c r="M12" s="45">
        <f>$D12*'Timelines'!K17</f>
      </c>
      <c r="N12" s="45">
        <f>$D12*'Timelines'!L17</f>
      </c>
      <c r="O12" s="45">
        <f>$D12*'Timelines'!M17</f>
      </c>
      <c r="P12" s="45">
        <f>$D12*'Timelines'!N17</f>
      </c>
      <c r="Q12" s="45">
        <f>$D12*'Timelines'!O17</f>
      </c>
      <c r="R12" s="45">
        <f>$D12*'Timelines'!P17</f>
      </c>
      <c r="S12" s="45">
        <f>$D12*'Timelines'!Q17</f>
      </c>
      <c r="T12" s="45">
        <f>$D12*'Timelines'!R17</f>
      </c>
      <c r="U12" s="45">
        <f>$D12*'Timelines'!S17</f>
      </c>
      <c r="V12" s="45">
        <f>$D12*'Timelines'!T17</f>
      </c>
      <c r="W12" s="45">
        <f>$D12*'Timelines'!U17</f>
      </c>
      <c r="X12" s="45">
        <f>$D12*'Timelines'!V17</f>
      </c>
      <c r="Y12" s="45">
        <f>$D12*'Timelines'!W17</f>
      </c>
      <c r="Z12" s="45">
        <f>$D12*'Timelines'!X17</f>
      </c>
      <c r="AA12" s="45">
        <f>$D12*'Timelines'!Y17</f>
      </c>
      <c r="AB12" s="45">
        <f>$D12*'Timelines'!Z17</f>
      </c>
      <c r="AC12" s="45">
        <f>$D12*'Timelines'!AA17</f>
      </c>
      <c r="AD12" s="45">
        <f>$D12*'Timelines'!AB17</f>
      </c>
      <c r="AE12" s="45">
        <f>$D12*'Timelines'!AC17</f>
      </c>
      <c r="AF12" s="45">
        <f>$D12*'Timelines'!AD17</f>
      </c>
      <c r="AG12" s="45">
        <f>$D12*'Timelines'!AE17</f>
      </c>
      <c r="AH12" s="45">
        <f>$D12*'Timelines'!AF17</f>
      </c>
      <c r="AI12" s="45">
        <f>$D12*'Timelines'!AG17</f>
      </c>
      <c r="AJ12" s="45">
        <f>$D12*'Timelines'!AH17</f>
      </c>
      <c r="AK12" s="45">
        <f>$D12*'Timelines'!AI17</f>
      </c>
      <c r="AL12" s="45">
        <f>$D12*'Timelines'!AJ17</f>
      </c>
      <c r="AM12" s="45">
        <f>$D12*'Timelines'!AK17</f>
      </c>
      <c r="AN12" s="45">
        <f>$D12*'Timelines'!AL17</f>
      </c>
      <c r="AO12" s="45">
        <f>$D12*'Timelines'!AM17</f>
      </c>
      <c r="AP12" s="45">
        <f>$D12*'Timelines'!AN17</f>
      </c>
      <c r="AQ12" s="45">
        <f>$D12*'Timelines'!AO17</f>
      </c>
      <c r="AR12" s="45">
        <f>$D12*'Timelines'!AP17</f>
      </c>
      <c r="AS12" s="45">
        <f>$D12*'Timelines'!AQ17</f>
      </c>
      <c r="AT12" s="45">
        <f>$D12*'Timelines'!AR17</f>
      </c>
      <c r="AU12" s="45">
        <f>$D12*'Timelines'!AS17</f>
      </c>
      <c r="AV12" s="45">
        <f>$D12*'Timelines'!AT17</f>
      </c>
      <c r="AW12" s="45">
        <f>$D12*'Timelines'!AU17</f>
      </c>
      <c r="AX12" s="45">
        <f>$D12*'Timelines'!AV17</f>
      </c>
      <c r="AY12" s="45">
        <f>$D12*'Timelines'!AW17</f>
      </c>
      <c r="AZ12" s="45">
        <f>$D12*'Timelines'!AX17</f>
      </c>
      <c r="BA12" s="45">
        <f>$D12*'Timelines'!AY17</f>
      </c>
      <c r="BB12" s="45">
        <f>$D12*'Timelines'!AZ17</f>
      </c>
      <c r="BC12" s="45">
        <f>$D12*'Timelines'!BA17</f>
      </c>
      <c r="BD12" s="45">
        <f>$D12*'Timelines'!BB17</f>
      </c>
      <c r="BE12" s="45">
        <f>$D12*'Timelines'!BC17</f>
      </c>
      <c r="BF12" s="45">
        <f>$D12*'Timelines'!BD17</f>
      </c>
      <c r="BG12" s="45">
        <f>$D12*'Timelines'!BE17</f>
      </c>
      <c r="BH12" s="45">
        <f>$D12*'Timelines'!BF17</f>
      </c>
      <c r="BI12" s="45">
        <f>$D12*'Timelines'!BG17</f>
      </c>
      <c r="BJ12" s="45">
        <f>$D12*'Timelines'!BH17</f>
      </c>
      <c r="BK12" s="45">
        <f>$D12*'Timelines'!BI17</f>
      </c>
      <c r="BL12" s="45">
        <f>$D12*'Timelines'!BJ17</f>
      </c>
      <c r="BM12" s="45">
        <f>$D12*'Timelines'!BK17</f>
      </c>
      <c r="BN12" s="45">
        <f>$D12*'Timelines'!BL17</f>
      </c>
      <c r="BO12" s="45">
        <f>$D12*'Timelines'!BM17</f>
      </c>
      <c r="BP12" s="45">
        <f>$D12*'Timelines'!BN17</f>
      </c>
      <c r="BQ12" s="45">
        <f>$D12*'Timelines'!BO17</f>
      </c>
      <c r="BR12" s="45">
        <f>$D12*'Timelines'!BP17</f>
      </c>
      <c r="BS12" s="45">
        <f>$D12*'Timelines'!BQ17</f>
      </c>
      <c r="BT12" s="45">
        <f>$D12*'Timelines'!BR17</f>
      </c>
      <c r="BU12" s="45">
        <f>$D12*'Timelines'!BS17</f>
      </c>
      <c r="BV12" s="45">
        <f>$D12*'Timelines'!BT17</f>
      </c>
      <c r="BW12" s="45">
        <f>$D12*'Timelines'!BU17</f>
      </c>
      <c r="BX12" s="45">
        <f>$D12*'Timelines'!BV17</f>
      </c>
      <c r="BY12" s="45">
        <f>$D12*'Timelines'!BW17</f>
      </c>
      <c r="BZ12" s="45">
        <f>$D12*'Timelines'!BX17</f>
      </c>
      <c r="CA12" s="45">
        <f>$D12*'Timelines'!BY17</f>
      </c>
      <c r="CB12" s="45">
        <f>$D12*'Timelines'!BZ17</f>
      </c>
      <c r="CC12" s="45">
        <f>$D12*'Timelines'!CA17</f>
      </c>
      <c r="CD12" s="45">
        <f>$D12*'Timelines'!CB17</f>
      </c>
      <c r="CE12" s="45">
        <f>$D12*'Timelines'!CC17</f>
      </c>
      <c r="CF12" s="45">
        <f>$D12*'Timelines'!CD17</f>
      </c>
      <c r="CG12" s="45">
        <f>$D12*'Timelines'!CE17</f>
      </c>
      <c r="CH12" s="45">
        <f>$D12*'Timelines'!CF17</f>
      </c>
      <c r="CI12" s="45">
        <f>$D12*'Timelines'!CG17</f>
      </c>
      <c r="CJ12" s="45">
        <f>$D12*'Timelines'!CH17</f>
      </c>
    </row>
    <row r="13" spans="1:88" x14ac:dyDescent="0.25">
      <c r="A13" t="s">
        <v>266</v>
      </c>
      <c r="B13" t="s">
        <v>278</v>
      </c>
      <c r="C13" t="s">
        <v>280</v>
      </c>
      <c r="D13" s="43">
        <v>0</v>
      </c>
      <c r="E13" s="43">
        <f>$D13*'Timelines'!C18</f>
      </c>
      <c r="F13" s="43">
        <f>$D13*'Timelines'!D18</f>
      </c>
      <c r="G13" s="43">
        <f>$D13*'Timelines'!E18</f>
      </c>
      <c r="H13" s="43">
        <f>$D13*'Timelines'!F18</f>
      </c>
      <c r="I13" s="43">
        <f>$D13*'Timelines'!G18</f>
      </c>
      <c r="J13" s="43">
        <f>$D13*'Timelines'!H18</f>
      </c>
      <c r="K13" s="43">
        <f>$D13*'Timelines'!I18</f>
      </c>
      <c r="L13" s="43">
        <f>$D13*'Timelines'!J18</f>
      </c>
      <c r="M13" s="43">
        <f>$D13*'Timelines'!K18</f>
      </c>
      <c r="N13" s="43">
        <f>$D13*'Timelines'!L18</f>
      </c>
      <c r="O13" s="43">
        <f>$D13*'Timelines'!M18</f>
      </c>
      <c r="P13" s="43">
        <f>$D13*'Timelines'!N18</f>
      </c>
      <c r="Q13" s="43">
        <f>$D13*'Timelines'!O18</f>
      </c>
      <c r="R13" s="43">
        <f>$D13*'Timelines'!P18</f>
      </c>
      <c r="S13" s="43">
        <f>$D13*'Timelines'!Q18</f>
      </c>
      <c r="T13" s="43">
        <f>$D13*'Timelines'!R18</f>
      </c>
      <c r="U13" s="43">
        <f>$D13*'Timelines'!S18</f>
      </c>
      <c r="V13" s="43">
        <f>$D13*'Timelines'!T18</f>
      </c>
      <c r="W13" s="43">
        <f>$D13*'Timelines'!U18</f>
      </c>
      <c r="X13" s="43">
        <f>$D13*'Timelines'!V18</f>
      </c>
      <c r="Y13" s="43">
        <f>$D13*'Timelines'!W18</f>
      </c>
      <c r="Z13" s="43">
        <f>$D13*'Timelines'!X18</f>
      </c>
      <c r="AA13" s="43">
        <f>$D13*'Timelines'!Y18</f>
      </c>
      <c r="AB13" s="43">
        <f>$D13*'Timelines'!Z18</f>
      </c>
      <c r="AC13" s="43">
        <f>$D13*'Timelines'!AA18</f>
      </c>
      <c r="AD13" s="43">
        <f>$D13*'Timelines'!AB18</f>
      </c>
      <c r="AE13" s="43">
        <f>$D13*'Timelines'!AC18</f>
      </c>
      <c r="AF13" s="43">
        <f>$D13*'Timelines'!AD18</f>
      </c>
      <c r="AG13" s="43">
        <f>$D13*'Timelines'!AE18</f>
      </c>
      <c r="AH13" s="43">
        <f>$D13*'Timelines'!AF18</f>
      </c>
      <c r="AI13" s="43">
        <f>$D13*'Timelines'!AG18</f>
      </c>
      <c r="AJ13" s="43">
        <f>$D13*'Timelines'!AH18</f>
      </c>
      <c r="AK13" s="43">
        <f>$D13*'Timelines'!AI18</f>
      </c>
      <c r="AL13" s="43">
        <f>$D13*'Timelines'!AJ18</f>
      </c>
      <c r="AM13" s="43">
        <f>$D13*'Timelines'!AK18</f>
      </c>
      <c r="AN13" s="43">
        <f>$D13*'Timelines'!AL18</f>
      </c>
      <c r="AO13" s="43">
        <f>$D13*'Timelines'!AM18</f>
      </c>
      <c r="AP13" s="43">
        <f>$D13*'Timelines'!AN18</f>
      </c>
      <c r="AQ13" s="43">
        <f>$D13*'Timelines'!AO18</f>
      </c>
      <c r="AR13" s="43">
        <f>$D13*'Timelines'!AP18</f>
      </c>
      <c r="AS13" s="43">
        <f>$D13*'Timelines'!AQ18</f>
      </c>
      <c r="AT13" s="43">
        <f>$D13*'Timelines'!AR18</f>
      </c>
      <c r="AU13" s="43">
        <f>$D13*'Timelines'!AS18</f>
      </c>
      <c r="AV13" s="43">
        <f>$D13*'Timelines'!AT18</f>
      </c>
      <c r="AW13" s="43">
        <f>$D13*'Timelines'!AU18</f>
      </c>
      <c r="AX13" s="43">
        <f>$D13*'Timelines'!AV18</f>
      </c>
      <c r="AY13" s="43">
        <f>$D13*'Timelines'!AW18</f>
      </c>
      <c r="AZ13" s="43">
        <f>$D13*'Timelines'!AX18</f>
      </c>
      <c r="BA13" s="43">
        <f>$D13*'Timelines'!AY18</f>
      </c>
      <c r="BB13" s="43">
        <f>$D13*'Timelines'!AZ18</f>
      </c>
      <c r="BC13" s="43">
        <f>$D13*'Timelines'!BA18</f>
      </c>
      <c r="BD13" s="43">
        <f>$D13*'Timelines'!BB18</f>
      </c>
      <c r="BE13" s="43">
        <f>$D13*'Timelines'!BC18</f>
      </c>
      <c r="BF13" s="43">
        <f>$D13*'Timelines'!BD18</f>
      </c>
      <c r="BG13" s="43">
        <f>$D13*'Timelines'!BE18</f>
      </c>
      <c r="BH13" s="43">
        <f>$D13*'Timelines'!BF18</f>
      </c>
      <c r="BI13" s="43">
        <f>$D13*'Timelines'!BG18</f>
      </c>
      <c r="BJ13" s="43">
        <f>$D13*'Timelines'!BH18</f>
      </c>
      <c r="BK13" s="43">
        <f>$D13*'Timelines'!BI18</f>
      </c>
      <c r="BL13" s="43">
        <f>$D13*'Timelines'!BJ18</f>
      </c>
      <c r="BM13" s="43">
        <f>$D13*'Timelines'!BK18</f>
      </c>
      <c r="BN13" s="43">
        <f>$D13*'Timelines'!BL18</f>
      </c>
      <c r="BO13" s="43">
        <f>$D13*'Timelines'!BM18</f>
      </c>
      <c r="BP13" s="43">
        <f>$D13*'Timelines'!BN18</f>
      </c>
      <c r="BQ13" s="43">
        <f>$D13*'Timelines'!BO18</f>
      </c>
      <c r="BR13" s="43">
        <f>$D13*'Timelines'!BP18</f>
      </c>
      <c r="BS13" s="43">
        <f>$D13*'Timelines'!BQ18</f>
      </c>
      <c r="BT13" s="43">
        <f>$D13*'Timelines'!BR18</f>
      </c>
      <c r="BU13" s="43">
        <f>$D13*'Timelines'!BS18</f>
      </c>
      <c r="BV13" s="43">
        <f>$D13*'Timelines'!BT18</f>
      </c>
      <c r="BW13" s="43">
        <f>$D13*'Timelines'!BU18</f>
      </c>
      <c r="BX13" s="43">
        <f>$D13*'Timelines'!BV18</f>
      </c>
      <c r="BY13" s="43">
        <f>$D13*'Timelines'!BW18</f>
      </c>
      <c r="BZ13" s="43">
        <f>$D13*'Timelines'!BX18</f>
      </c>
      <c r="CA13" s="43">
        <f>$D13*'Timelines'!BY18</f>
      </c>
      <c r="CB13" s="43">
        <f>$D13*'Timelines'!BZ18</f>
      </c>
      <c r="CC13" s="43">
        <f>$D13*'Timelines'!CA18</f>
      </c>
      <c r="CD13" s="43">
        <f>$D13*'Timelines'!CB18</f>
      </c>
      <c r="CE13" s="43">
        <f>$D13*'Timelines'!CC18</f>
      </c>
      <c r="CF13" s="43">
        <f>$D13*'Timelines'!CD18</f>
      </c>
      <c r="CG13" s="43">
        <f>$D13*'Timelines'!CE18</f>
      </c>
      <c r="CH13" s="43">
        <f>$D13*'Timelines'!CF18</f>
      </c>
      <c r="CI13" s="43">
        <f>$D13*'Timelines'!CG18</f>
      </c>
      <c r="CJ13" s="43">
        <f>$D13*'Timelines'!CH18</f>
      </c>
    </row>
    <row r="14" spans="1:88" s="44" customFormat="1" x14ac:dyDescent="0.25">
      <c r="A14" s="44" t="s">
        <v>266</v>
      </c>
      <c r="B14" s="44" t="s">
        <v>278</v>
      </c>
      <c r="C14" s="44" t="s">
        <v>281</v>
      </c>
      <c r="D14" s="45">
        <v>0</v>
      </c>
      <c r="E14" s="45">
        <f>$D14*'Timelines'!C19</f>
      </c>
      <c r="F14" s="45">
        <f>$D14*'Timelines'!D19</f>
      </c>
      <c r="G14" s="45">
        <f>$D14*'Timelines'!E19</f>
      </c>
      <c r="H14" s="45">
        <f>$D14*'Timelines'!F19</f>
      </c>
      <c r="I14" s="45">
        <f>$D14*'Timelines'!G19</f>
      </c>
      <c r="J14" s="45">
        <f>$D14*'Timelines'!H19</f>
      </c>
      <c r="K14" s="45">
        <f>$D14*'Timelines'!I19</f>
      </c>
      <c r="L14" s="45">
        <f>$D14*'Timelines'!J19</f>
      </c>
      <c r="M14" s="45">
        <f>$D14*'Timelines'!K19</f>
      </c>
      <c r="N14" s="45">
        <f>$D14*'Timelines'!L19</f>
      </c>
      <c r="O14" s="45">
        <f>$D14*'Timelines'!M19</f>
      </c>
      <c r="P14" s="45">
        <f>$D14*'Timelines'!N19</f>
      </c>
      <c r="Q14" s="45">
        <f>$D14*'Timelines'!O19</f>
      </c>
      <c r="R14" s="45">
        <f>$D14*'Timelines'!P19</f>
      </c>
      <c r="S14" s="45">
        <f>$D14*'Timelines'!Q19</f>
      </c>
      <c r="T14" s="45">
        <f>$D14*'Timelines'!R19</f>
      </c>
      <c r="U14" s="45">
        <f>$D14*'Timelines'!S19</f>
      </c>
      <c r="V14" s="45">
        <f>$D14*'Timelines'!T19</f>
      </c>
      <c r="W14" s="45">
        <f>$D14*'Timelines'!U19</f>
      </c>
      <c r="X14" s="45">
        <f>$D14*'Timelines'!V19</f>
      </c>
      <c r="Y14" s="45">
        <f>$D14*'Timelines'!W19</f>
      </c>
      <c r="Z14" s="45">
        <f>$D14*'Timelines'!X19</f>
      </c>
      <c r="AA14" s="45">
        <f>$D14*'Timelines'!Y19</f>
      </c>
      <c r="AB14" s="45">
        <f>$D14*'Timelines'!Z19</f>
      </c>
      <c r="AC14" s="45">
        <f>$D14*'Timelines'!AA19</f>
      </c>
      <c r="AD14" s="45">
        <f>$D14*'Timelines'!AB19</f>
      </c>
      <c r="AE14" s="45">
        <f>$D14*'Timelines'!AC19</f>
      </c>
      <c r="AF14" s="45">
        <f>$D14*'Timelines'!AD19</f>
      </c>
      <c r="AG14" s="45">
        <f>$D14*'Timelines'!AE19</f>
      </c>
      <c r="AH14" s="45">
        <f>$D14*'Timelines'!AF19</f>
      </c>
      <c r="AI14" s="45">
        <f>$D14*'Timelines'!AG19</f>
      </c>
      <c r="AJ14" s="45">
        <f>$D14*'Timelines'!AH19</f>
      </c>
      <c r="AK14" s="45">
        <f>$D14*'Timelines'!AI19</f>
      </c>
      <c r="AL14" s="45">
        <f>$D14*'Timelines'!AJ19</f>
      </c>
      <c r="AM14" s="45">
        <f>$D14*'Timelines'!AK19</f>
      </c>
      <c r="AN14" s="45">
        <f>$D14*'Timelines'!AL19</f>
      </c>
      <c r="AO14" s="45">
        <f>$D14*'Timelines'!AM19</f>
      </c>
      <c r="AP14" s="45">
        <f>$D14*'Timelines'!AN19</f>
      </c>
      <c r="AQ14" s="45">
        <f>$D14*'Timelines'!AO19</f>
      </c>
      <c r="AR14" s="45">
        <f>$D14*'Timelines'!AP19</f>
      </c>
      <c r="AS14" s="45">
        <f>$D14*'Timelines'!AQ19</f>
      </c>
      <c r="AT14" s="45">
        <f>$D14*'Timelines'!AR19</f>
      </c>
      <c r="AU14" s="45">
        <f>$D14*'Timelines'!AS19</f>
      </c>
      <c r="AV14" s="45">
        <f>$D14*'Timelines'!AT19</f>
      </c>
      <c r="AW14" s="45">
        <f>$D14*'Timelines'!AU19</f>
      </c>
      <c r="AX14" s="45">
        <f>$D14*'Timelines'!AV19</f>
      </c>
      <c r="AY14" s="45">
        <f>$D14*'Timelines'!AW19</f>
      </c>
      <c r="AZ14" s="45">
        <f>$D14*'Timelines'!AX19</f>
      </c>
      <c r="BA14" s="45">
        <f>$D14*'Timelines'!AY19</f>
      </c>
      <c r="BB14" s="45">
        <f>$D14*'Timelines'!AZ19</f>
      </c>
      <c r="BC14" s="45">
        <f>$D14*'Timelines'!BA19</f>
      </c>
      <c r="BD14" s="45">
        <f>$D14*'Timelines'!BB19</f>
      </c>
      <c r="BE14" s="45">
        <f>$D14*'Timelines'!BC19</f>
      </c>
      <c r="BF14" s="45">
        <f>$D14*'Timelines'!BD19</f>
      </c>
      <c r="BG14" s="45">
        <f>$D14*'Timelines'!BE19</f>
      </c>
      <c r="BH14" s="45">
        <f>$D14*'Timelines'!BF19</f>
      </c>
      <c r="BI14" s="45">
        <f>$D14*'Timelines'!BG19</f>
      </c>
      <c r="BJ14" s="45">
        <f>$D14*'Timelines'!BH19</f>
      </c>
      <c r="BK14" s="45">
        <f>$D14*'Timelines'!BI19</f>
      </c>
      <c r="BL14" s="45">
        <f>$D14*'Timelines'!BJ19</f>
      </c>
      <c r="BM14" s="45">
        <f>$D14*'Timelines'!BK19</f>
      </c>
      <c r="BN14" s="45">
        <f>$D14*'Timelines'!BL19</f>
      </c>
      <c r="BO14" s="45">
        <f>$D14*'Timelines'!BM19</f>
      </c>
      <c r="BP14" s="45">
        <f>$D14*'Timelines'!BN19</f>
      </c>
      <c r="BQ14" s="45">
        <f>$D14*'Timelines'!BO19</f>
      </c>
      <c r="BR14" s="45">
        <f>$D14*'Timelines'!BP19</f>
      </c>
      <c r="BS14" s="45">
        <f>$D14*'Timelines'!BQ19</f>
      </c>
      <c r="BT14" s="45">
        <f>$D14*'Timelines'!BR19</f>
      </c>
      <c r="BU14" s="45">
        <f>$D14*'Timelines'!BS19</f>
      </c>
      <c r="BV14" s="45">
        <f>$D14*'Timelines'!BT19</f>
      </c>
      <c r="BW14" s="45">
        <f>$D14*'Timelines'!BU19</f>
      </c>
      <c r="BX14" s="45">
        <f>$D14*'Timelines'!BV19</f>
      </c>
      <c r="BY14" s="45">
        <f>$D14*'Timelines'!BW19</f>
      </c>
      <c r="BZ14" s="45">
        <f>$D14*'Timelines'!BX19</f>
      </c>
      <c r="CA14" s="45">
        <f>$D14*'Timelines'!BY19</f>
      </c>
      <c r="CB14" s="45">
        <f>$D14*'Timelines'!BZ19</f>
      </c>
      <c r="CC14" s="45">
        <f>$D14*'Timelines'!CA19</f>
      </c>
      <c r="CD14" s="45">
        <f>$D14*'Timelines'!CB19</f>
      </c>
      <c r="CE14" s="45">
        <f>$D14*'Timelines'!CC19</f>
      </c>
      <c r="CF14" s="45">
        <f>$D14*'Timelines'!CD19</f>
      </c>
      <c r="CG14" s="45">
        <f>$D14*'Timelines'!CE19</f>
      </c>
      <c r="CH14" s="45">
        <f>$D14*'Timelines'!CF19</f>
      </c>
      <c r="CI14" s="45">
        <f>$D14*'Timelines'!CG19</f>
      </c>
      <c r="CJ14" s="45">
        <f>$D14*'Timelines'!CH19</f>
      </c>
    </row>
    <row r="15" spans="1:88" x14ac:dyDescent="0.25">
      <c r="A15" t="s">
        <v>266</v>
      </c>
      <c r="B15" t="s">
        <v>278</v>
      </c>
      <c r="C15" t="s">
        <v>282</v>
      </c>
      <c r="D15" s="43">
        <v>0</v>
      </c>
      <c r="E15" s="43">
        <f>$D15*'Timelines'!C20</f>
      </c>
      <c r="F15" s="43">
        <f>$D15*'Timelines'!D20</f>
      </c>
      <c r="G15" s="43">
        <f>$D15*'Timelines'!E20</f>
      </c>
      <c r="H15" s="43">
        <f>$D15*'Timelines'!F20</f>
      </c>
      <c r="I15" s="43">
        <f>$D15*'Timelines'!G20</f>
      </c>
      <c r="J15" s="43">
        <f>$D15*'Timelines'!H20</f>
      </c>
      <c r="K15" s="43">
        <f>$D15*'Timelines'!I20</f>
      </c>
      <c r="L15" s="43">
        <f>$D15*'Timelines'!J20</f>
      </c>
      <c r="M15" s="43">
        <f>$D15*'Timelines'!K20</f>
      </c>
      <c r="N15" s="43">
        <f>$D15*'Timelines'!L20</f>
      </c>
      <c r="O15" s="43">
        <f>$D15*'Timelines'!M20</f>
      </c>
      <c r="P15" s="43">
        <f>$D15*'Timelines'!N20</f>
      </c>
      <c r="Q15" s="43">
        <f>$D15*'Timelines'!O20</f>
      </c>
      <c r="R15" s="43">
        <f>$D15*'Timelines'!P20</f>
      </c>
      <c r="S15" s="43">
        <f>$D15*'Timelines'!Q20</f>
      </c>
      <c r="T15" s="43">
        <f>$D15*'Timelines'!R20</f>
      </c>
      <c r="U15" s="43">
        <f>$D15*'Timelines'!S20</f>
      </c>
      <c r="V15" s="43">
        <f>$D15*'Timelines'!T20</f>
      </c>
      <c r="W15" s="43">
        <f>$D15*'Timelines'!U20</f>
      </c>
      <c r="X15" s="43">
        <f>$D15*'Timelines'!V20</f>
      </c>
      <c r="Y15" s="43">
        <f>$D15*'Timelines'!W20</f>
      </c>
      <c r="Z15" s="43">
        <f>$D15*'Timelines'!X20</f>
      </c>
      <c r="AA15" s="43">
        <f>$D15*'Timelines'!Y20</f>
      </c>
      <c r="AB15" s="43">
        <f>$D15*'Timelines'!Z20</f>
      </c>
      <c r="AC15" s="43">
        <f>$D15*'Timelines'!AA20</f>
      </c>
      <c r="AD15" s="43">
        <f>$D15*'Timelines'!AB20</f>
      </c>
      <c r="AE15" s="43">
        <f>$D15*'Timelines'!AC20</f>
      </c>
      <c r="AF15" s="43">
        <f>$D15*'Timelines'!AD20</f>
      </c>
      <c r="AG15" s="43">
        <f>$D15*'Timelines'!AE20</f>
      </c>
      <c r="AH15" s="43">
        <f>$D15*'Timelines'!AF20</f>
      </c>
      <c r="AI15" s="43">
        <f>$D15*'Timelines'!AG20</f>
      </c>
      <c r="AJ15" s="43">
        <f>$D15*'Timelines'!AH20</f>
      </c>
      <c r="AK15" s="43">
        <f>$D15*'Timelines'!AI20</f>
      </c>
      <c r="AL15" s="43">
        <f>$D15*'Timelines'!AJ20</f>
      </c>
      <c r="AM15" s="43">
        <f>$D15*'Timelines'!AK20</f>
      </c>
      <c r="AN15" s="43">
        <f>$D15*'Timelines'!AL20</f>
      </c>
      <c r="AO15" s="43">
        <f>$D15*'Timelines'!AM20</f>
      </c>
      <c r="AP15" s="43">
        <f>$D15*'Timelines'!AN20</f>
      </c>
      <c r="AQ15" s="43">
        <f>$D15*'Timelines'!AO20</f>
      </c>
      <c r="AR15" s="43">
        <f>$D15*'Timelines'!AP20</f>
      </c>
      <c r="AS15" s="43">
        <f>$D15*'Timelines'!AQ20</f>
      </c>
      <c r="AT15" s="43">
        <f>$D15*'Timelines'!AR20</f>
      </c>
      <c r="AU15" s="43">
        <f>$D15*'Timelines'!AS20</f>
      </c>
      <c r="AV15" s="43">
        <f>$D15*'Timelines'!AT20</f>
      </c>
      <c r="AW15" s="43">
        <f>$D15*'Timelines'!AU20</f>
      </c>
      <c r="AX15" s="43">
        <f>$D15*'Timelines'!AV20</f>
      </c>
      <c r="AY15" s="43">
        <f>$D15*'Timelines'!AW20</f>
      </c>
      <c r="AZ15" s="43">
        <f>$D15*'Timelines'!AX20</f>
      </c>
      <c r="BA15" s="43">
        <f>$D15*'Timelines'!AY20</f>
      </c>
      <c r="BB15" s="43">
        <f>$D15*'Timelines'!AZ20</f>
      </c>
      <c r="BC15" s="43">
        <f>$D15*'Timelines'!BA20</f>
      </c>
      <c r="BD15" s="43">
        <f>$D15*'Timelines'!BB20</f>
      </c>
      <c r="BE15" s="43">
        <f>$D15*'Timelines'!BC20</f>
      </c>
      <c r="BF15" s="43">
        <f>$D15*'Timelines'!BD20</f>
      </c>
      <c r="BG15" s="43">
        <f>$D15*'Timelines'!BE20</f>
      </c>
      <c r="BH15" s="43">
        <f>$D15*'Timelines'!BF20</f>
      </c>
      <c r="BI15" s="43">
        <f>$D15*'Timelines'!BG20</f>
      </c>
      <c r="BJ15" s="43">
        <f>$D15*'Timelines'!BH20</f>
      </c>
      <c r="BK15" s="43">
        <f>$D15*'Timelines'!BI20</f>
      </c>
      <c r="BL15" s="43">
        <f>$D15*'Timelines'!BJ20</f>
      </c>
      <c r="BM15" s="43">
        <f>$D15*'Timelines'!BK20</f>
      </c>
      <c r="BN15" s="43">
        <f>$D15*'Timelines'!BL20</f>
      </c>
      <c r="BO15" s="43">
        <f>$D15*'Timelines'!BM20</f>
      </c>
      <c r="BP15" s="43">
        <f>$D15*'Timelines'!BN20</f>
      </c>
      <c r="BQ15" s="43">
        <f>$D15*'Timelines'!BO20</f>
      </c>
      <c r="BR15" s="43">
        <f>$D15*'Timelines'!BP20</f>
      </c>
      <c r="BS15" s="43">
        <f>$D15*'Timelines'!BQ20</f>
      </c>
      <c r="BT15" s="43">
        <f>$D15*'Timelines'!BR20</f>
      </c>
      <c r="BU15" s="43">
        <f>$D15*'Timelines'!BS20</f>
      </c>
      <c r="BV15" s="43">
        <f>$D15*'Timelines'!BT20</f>
      </c>
      <c r="BW15" s="43">
        <f>$D15*'Timelines'!BU20</f>
      </c>
      <c r="BX15" s="43">
        <f>$D15*'Timelines'!BV20</f>
      </c>
      <c r="BY15" s="43">
        <f>$D15*'Timelines'!BW20</f>
      </c>
      <c r="BZ15" s="43">
        <f>$D15*'Timelines'!BX20</f>
      </c>
      <c r="CA15" s="43">
        <f>$D15*'Timelines'!BY20</f>
      </c>
      <c r="CB15" s="43">
        <f>$D15*'Timelines'!BZ20</f>
      </c>
      <c r="CC15" s="43">
        <f>$D15*'Timelines'!CA20</f>
      </c>
      <c r="CD15" s="43">
        <f>$D15*'Timelines'!CB20</f>
      </c>
      <c r="CE15" s="43">
        <f>$D15*'Timelines'!CC20</f>
      </c>
      <c r="CF15" s="43">
        <f>$D15*'Timelines'!CD20</f>
      </c>
      <c r="CG15" s="43">
        <f>$D15*'Timelines'!CE20</f>
      </c>
      <c r="CH15" s="43">
        <f>$D15*'Timelines'!CF20</f>
      </c>
      <c r="CI15" s="43">
        <f>$D15*'Timelines'!CG20</f>
      </c>
      <c r="CJ15" s="43">
        <f>$D15*'Timelines'!CH20</f>
      </c>
    </row>
    <row r="16" spans="1:88" s="44" customFormat="1" x14ac:dyDescent="0.25">
      <c r="A16" s="44" t="s">
        <v>266</v>
      </c>
      <c r="B16" s="44" t="s">
        <v>278</v>
      </c>
      <c r="C16" s="44" t="s">
        <v>283</v>
      </c>
      <c r="D16" s="45">
        <v>0</v>
      </c>
      <c r="E16" s="45">
        <f>$D16*'Timelines'!C21</f>
      </c>
      <c r="F16" s="45">
        <f>$D16*'Timelines'!D21</f>
      </c>
      <c r="G16" s="45">
        <f>$D16*'Timelines'!E21</f>
      </c>
      <c r="H16" s="45">
        <f>$D16*'Timelines'!F21</f>
      </c>
      <c r="I16" s="45">
        <f>$D16*'Timelines'!G21</f>
      </c>
      <c r="J16" s="45">
        <f>$D16*'Timelines'!H21</f>
      </c>
      <c r="K16" s="45">
        <f>$D16*'Timelines'!I21</f>
      </c>
      <c r="L16" s="45">
        <f>$D16*'Timelines'!J21</f>
      </c>
      <c r="M16" s="45">
        <f>$D16*'Timelines'!K21</f>
      </c>
      <c r="N16" s="45">
        <f>$D16*'Timelines'!L21</f>
      </c>
      <c r="O16" s="45">
        <f>$D16*'Timelines'!M21</f>
      </c>
      <c r="P16" s="45">
        <f>$D16*'Timelines'!N21</f>
      </c>
      <c r="Q16" s="45">
        <f>$D16*'Timelines'!O21</f>
      </c>
      <c r="R16" s="45">
        <f>$D16*'Timelines'!P21</f>
      </c>
      <c r="S16" s="45">
        <f>$D16*'Timelines'!Q21</f>
      </c>
      <c r="T16" s="45">
        <f>$D16*'Timelines'!R21</f>
      </c>
      <c r="U16" s="45">
        <f>$D16*'Timelines'!S21</f>
      </c>
      <c r="V16" s="45">
        <f>$D16*'Timelines'!T21</f>
      </c>
      <c r="W16" s="45">
        <f>$D16*'Timelines'!U21</f>
      </c>
      <c r="X16" s="45">
        <f>$D16*'Timelines'!V21</f>
      </c>
      <c r="Y16" s="45">
        <f>$D16*'Timelines'!W21</f>
      </c>
      <c r="Z16" s="45">
        <f>$D16*'Timelines'!X21</f>
      </c>
      <c r="AA16" s="45">
        <f>$D16*'Timelines'!Y21</f>
      </c>
      <c r="AB16" s="45">
        <f>$D16*'Timelines'!Z21</f>
      </c>
      <c r="AC16" s="45">
        <f>$D16*'Timelines'!AA21</f>
      </c>
      <c r="AD16" s="45">
        <f>$D16*'Timelines'!AB21</f>
      </c>
      <c r="AE16" s="45">
        <f>$D16*'Timelines'!AC21</f>
      </c>
      <c r="AF16" s="45">
        <f>$D16*'Timelines'!AD21</f>
      </c>
      <c r="AG16" s="45">
        <f>$D16*'Timelines'!AE21</f>
      </c>
      <c r="AH16" s="45">
        <f>$D16*'Timelines'!AF21</f>
      </c>
      <c r="AI16" s="45">
        <f>$D16*'Timelines'!AG21</f>
      </c>
      <c r="AJ16" s="45">
        <f>$D16*'Timelines'!AH21</f>
      </c>
      <c r="AK16" s="45">
        <f>$D16*'Timelines'!AI21</f>
      </c>
      <c r="AL16" s="45">
        <f>$D16*'Timelines'!AJ21</f>
      </c>
      <c r="AM16" s="45">
        <f>$D16*'Timelines'!AK21</f>
      </c>
      <c r="AN16" s="45">
        <f>$D16*'Timelines'!AL21</f>
      </c>
      <c r="AO16" s="45">
        <f>$D16*'Timelines'!AM21</f>
      </c>
      <c r="AP16" s="45">
        <f>$D16*'Timelines'!AN21</f>
      </c>
      <c r="AQ16" s="45">
        <f>$D16*'Timelines'!AO21</f>
      </c>
      <c r="AR16" s="45">
        <f>$D16*'Timelines'!AP21</f>
      </c>
      <c r="AS16" s="45">
        <f>$D16*'Timelines'!AQ21</f>
      </c>
      <c r="AT16" s="45">
        <f>$D16*'Timelines'!AR21</f>
      </c>
      <c r="AU16" s="45">
        <f>$D16*'Timelines'!AS21</f>
      </c>
      <c r="AV16" s="45">
        <f>$D16*'Timelines'!AT21</f>
      </c>
      <c r="AW16" s="45">
        <f>$D16*'Timelines'!AU21</f>
      </c>
      <c r="AX16" s="45">
        <f>$D16*'Timelines'!AV21</f>
      </c>
      <c r="AY16" s="45">
        <f>$D16*'Timelines'!AW21</f>
      </c>
      <c r="AZ16" s="45">
        <f>$D16*'Timelines'!AX21</f>
      </c>
      <c r="BA16" s="45">
        <f>$D16*'Timelines'!AY21</f>
      </c>
      <c r="BB16" s="45">
        <f>$D16*'Timelines'!AZ21</f>
      </c>
      <c r="BC16" s="45">
        <f>$D16*'Timelines'!BA21</f>
      </c>
      <c r="BD16" s="45">
        <f>$D16*'Timelines'!BB21</f>
      </c>
      <c r="BE16" s="45">
        <f>$D16*'Timelines'!BC21</f>
      </c>
      <c r="BF16" s="45">
        <f>$D16*'Timelines'!BD21</f>
      </c>
      <c r="BG16" s="45">
        <f>$D16*'Timelines'!BE21</f>
      </c>
      <c r="BH16" s="45">
        <f>$D16*'Timelines'!BF21</f>
      </c>
      <c r="BI16" s="45">
        <f>$D16*'Timelines'!BG21</f>
      </c>
      <c r="BJ16" s="45">
        <f>$D16*'Timelines'!BH21</f>
      </c>
      <c r="BK16" s="45">
        <f>$D16*'Timelines'!BI21</f>
      </c>
      <c r="BL16" s="45">
        <f>$D16*'Timelines'!BJ21</f>
      </c>
      <c r="BM16" s="45">
        <f>$D16*'Timelines'!BK21</f>
      </c>
      <c r="BN16" s="45">
        <f>$D16*'Timelines'!BL21</f>
      </c>
      <c r="BO16" s="45">
        <f>$D16*'Timelines'!BM21</f>
      </c>
      <c r="BP16" s="45">
        <f>$D16*'Timelines'!BN21</f>
      </c>
      <c r="BQ16" s="45">
        <f>$D16*'Timelines'!BO21</f>
      </c>
      <c r="BR16" s="45">
        <f>$D16*'Timelines'!BP21</f>
      </c>
      <c r="BS16" s="45">
        <f>$D16*'Timelines'!BQ21</f>
      </c>
      <c r="BT16" s="45">
        <f>$D16*'Timelines'!BR21</f>
      </c>
      <c r="BU16" s="45">
        <f>$D16*'Timelines'!BS21</f>
      </c>
      <c r="BV16" s="45">
        <f>$D16*'Timelines'!BT21</f>
      </c>
      <c r="BW16" s="45">
        <f>$D16*'Timelines'!BU21</f>
      </c>
      <c r="BX16" s="45">
        <f>$D16*'Timelines'!BV21</f>
      </c>
      <c r="BY16" s="45">
        <f>$D16*'Timelines'!BW21</f>
      </c>
      <c r="BZ16" s="45">
        <f>$D16*'Timelines'!BX21</f>
      </c>
      <c r="CA16" s="45">
        <f>$D16*'Timelines'!BY21</f>
      </c>
      <c r="CB16" s="45">
        <f>$D16*'Timelines'!BZ21</f>
      </c>
      <c r="CC16" s="45">
        <f>$D16*'Timelines'!CA21</f>
      </c>
      <c r="CD16" s="45">
        <f>$D16*'Timelines'!CB21</f>
      </c>
      <c r="CE16" s="45">
        <f>$D16*'Timelines'!CC21</f>
      </c>
      <c r="CF16" s="45">
        <f>$D16*'Timelines'!CD21</f>
      </c>
      <c r="CG16" s="45">
        <f>$D16*'Timelines'!CE21</f>
      </c>
      <c r="CH16" s="45">
        <f>$D16*'Timelines'!CF21</f>
      </c>
      <c r="CI16" s="45">
        <f>$D16*'Timelines'!CG21</f>
      </c>
      <c r="CJ16" s="45">
        <f>$D16*'Timelines'!CH21</f>
      </c>
    </row>
    <row r="17" spans="1:88" x14ac:dyDescent="0.25">
      <c r="A17" t="s">
        <v>266</v>
      </c>
      <c r="B17" t="s">
        <v>278</v>
      </c>
      <c r="C17" t="s">
        <v>284</v>
      </c>
      <c r="D17" s="43">
        <v>0</v>
      </c>
      <c r="E17" s="43">
        <f>$D17*'Timelines'!C22</f>
      </c>
      <c r="F17" s="43">
        <f>$D17*'Timelines'!D22</f>
      </c>
      <c r="G17" s="43">
        <f>$D17*'Timelines'!E22</f>
      </c>
      <c r="H17" s="43">
        <f>$D17*'Timelines'!F22</f>
      </c>
      <c r="I17" s="43">
        <f>$D17*'Timelines'!G22</f>
      </c>
      <c r="J17" s="43">
        <f>$D17*'Timelines'!H22</f>
      </c>
      <c r="K17" s="43">
        <f>$D17*'Timelines'!I22</f>
      </c>
      <c r="L17" s="43">
        <f>$D17*'Timelines'!J22</f>
      </c>
      <c r="M17" s="43">
        <f>$D17*'Timelines'!K22</f>
      </c>
      <c r="N17" s="43">
        <f>$D17*'Timelines'!L22</f>
      </c>
      <c r="O17" s="43">
        <f>$D17*'Timelines'!M22</f>
      </c>
      <c r="P17" s="43">
        <f>$D17*'Timelines'!N22</f>
      </c>
      <c r="Q17" s="43">
        <f>$D17*'Timelines'!O22</f>
      </c>
      <c r="R17" s="43">
        <f>$D17*'Timelines'!P22</f>
      </c>
      <c r="S17" s="43">
        <f>$D17*'Timelines'!Q22</f>
      </c>
      <c r="T17" s="43">
        <f>$D17*'Timelines'!R22</f>
      </c>
      <c r="U17" s="43">
        <f>$D17*'Timelines'!S22</f>
      </c>
      <c r="V17" s="43">
        <f>$D17*'Timelines'!T22</f>
      </c>
      <c r="W17" s="43">
        <f>$D17*'Timelines'!U22</f>
      </c>
      <c r="X17" s="43">
        <f>$D17*'Timelines'!V22</f>
      </c>
      <c r="Y17" s="43">
        <f>$D17*'Timelines'!W22</f>
      </c>
      <c r="Z17" s="43">
        <f>$D17*'Timelines'!X22</f>
      </c>
      <c r="AA17" s="43">
        <f>$D17*'Timelines'!Y22</f>
      </c>
      <c r="AB17" s="43">
        <f>$D17*'Timelines'!Z22</f>
      </c>
      <c r="AC17" s="43">
        <f>$D17*'Timelines'!AA22</f>
      </c>
      <c r="AD17" s="43">
        <f>$D17*'Timelines'!AB22</f>
      </c>
      <c r="AE17" s="43">
        <f>$D17*'Timelines'!AC22</f>
      </c>
      <c r="AF17" s="43">
        <f>$D17*'Timelines'!AD22</f>
      </c>
      <c r="AG17" s="43">
        <f>$D17*'Timelines'!AE22</f>
      </c>
      <c r="AH17" s="43">
        <f>$D17*'Timelines'!AF22</f>
      </c>
      <c r="AI17" s="43">
        <f>$D17*'Timelines'!AG22</f>
      </c>
      <c r="AJ17" s="43">
        <f>$D17*'Timelines'!AH22</f>
      </c>
      <c r="AK17" s="43">
        <f>$D17*'Timelines'!AI22</f>
      </c>
      <c r="AL17" s="43">
        <f>$D17*'Timelines'!AJ22</f>
      </c>
      <c r="AM17" s="43">
        <f>$D17*'Timelines'!AK22</f>
      </c>
      <c r="AN17" s="43">
        <f>$D17*'Timelines'!AL22</f>
      </c>
      <c r="AO17" s="43">
        <f>$D17*'Timelines'!AM22</f>
      </c>
      <c r="AP17" s="43">
        <f>$D17*'Timelines'!AN22</f>
      </c>
      <c r="AQ17" s="43">
        <f>$D17*'Timelines'!AO22</f>
      </c>
      <c r="AR17" s="43">
        <f>$D17*'Timelines'!AP22</f>
      </c>
      <c r="AS17" s="43">
        <f>$D17*'Timelines'!AQ22</f>
      </c>
      <c r="AT17" s="43">
        <f>$D17*'Timelines'!AR22</f>
      </c>
      <c r="AU17" s="43">
        <f>$D17*'Timelines'!AS22</f>
      </c>
      <c r="AV17" s="43">
        <f>$D17*'Timelines'!AT22</f>
      </c>
      <c r="AW17" s="43">
        <f>$D17*'Timelines'!AU22</f>
      </c>
      <c r="AX17" s="43">
        <f>$D17*'Timelines'!AV22</f>
      </c>
      <c r="AY17" s="43">
        <f>$D17*'Timelines'!AW22</f>
      </c>
      <c r="AZ17" s="43">
        <f>$D17*'Timelines'!AX22</f>
      </c>
      <c r="BA17" s="43">
        <f>$D17*'Timelines'!AY22</f>
      </c>
      <c r="BB17" s="43">
        <f>$D17*'Timelines'!AZ22</f>
      </c>
      <c r="BC17" s="43">
        <f>$D17*'Timelines'!BA22</f>
      </c>
      <c r="BD17" s="43">
        <f>$D17*'Timelines'!BB22</f>
      </c>
      <c r="BE17" s="43">
        <f>$D17*'Timelines'!BC22</f>
      </c>
      <c r="BF17" s="43">
        <f>$D17*'Timelines'!BD22</f>
      </c>
      <c r="BG17" s="43">
        <f>$D17*'Timelines'!BE22</f>
      </c>
      <c r="BH17" s="43">
        <f>$D17*'Timelines'!BF22</f>
      </c>
      <c r="BI17" s="43">
        <f>$D17*'Timelines'!BG22</f>
      </c>
      <c r="BJ17" s="43">
        <f>$D17*'Timelines'!BH22</f>
      </c>
      <c r="BK17" s="43">
        <f>$D17*'Timelines'!BI22</f>
      </c>
      <c r="BL17" s="43">
        <f>$D17*'Timelines'!BJ22</f>
      </c>
      <c r="BM17" s="43">
        <f>$D17*'Timelines'!BK22</f>
      </c>
      <c r="BN17" s="43">
        <f>$D17*'Timelines'!BL22</f>
      </c>
      <c r="BO17" s="43">
        <f>$D17*'Timelines'!BM22</f>
      </c>
      <c r="BP17" s="43">
        <f>$D17*'Timelines'!BN22</f>
      </c>
      <c r="BQ17" s="43">
        <f>$D17*'Timelines'!BO22</f>
      </c>
      <c r="BR17" s="43">
        <f>$D17*'Timelines'!BP22</f>
      </c>
      <c r="BS17" s="43">
        <f>$D17*'Timelines'!BQ22</f>
      </c>
      <c r="BT17" s="43">
        <f>$D17*'Timelines'!BR22</f>
      </c>
      <c r="BU17" s="43">
        <f>$D17*'Timelines'!BS22</f>
      </c>
      <c r="BV17" s="43">
        <f>$D17*'Timelines'!BT22</f>
      </c>
      <c r="BW17" s="43">
        <f>$D17*'Timelines'!BU22</f>
      </c>
      <c r="BX17" s="43">
        <f>$D17*'Timelines'!BV22</f>
      </c>
      <c r="BY17" s="43">
        <f>$D17*'Timelines'!BW22</f>
      </c>
      <c r="BZ17" s="43">
        <f>$D17*'Timelines'!BX22</f>
      </c>
      <c r="CA17" s="43">
        <f>$D17*'Timelines'!BY22</f>
      </c>
      <c r="CB17" s="43">
        <f>$D17*'Timelines'!BZ22</f>
      </c>
      <c r="CC17" s="43">
        <f>$D17*'Timelines'!CA22</f>
      </c>
      <c r="CD17" s="43">
        <f>$D17*'Timelines'!CB22</f>
      </c>
      <c r="CE17" s="43">
        <f>$D17*'Timelines'!CC22</f>
      </c>
      <c r="CF17" s="43">
        <f>$D17*'Timelines'!CD22</f>
      </c>
      <c r="CG17" s="43">
        <f>$D17*'Timelines'!CE22</f>
      </c>
      <c r="CH17" s="43">
        <f>$D17*'Timelines'!CF22</f>
      </c>
      <c r="CI17" s="43">
        <f>$D17*'Timelines'!CG22</f>
      </c>
      <c r="CJ17" s="43">
        <f>$D17*'Timelines'!CH22</f>
      </c>
    </row>
    <row r="18" spans="1:88" s="44" customFormat="1" x14ac:dyDescent="0.25">
      <c r="A18" s="44" t="s">
        <v>266</v>
      </c>
      <c r="B18" s="44" t="s">
        <v>278</v>
      </c>
      <c r="C18" s="44" t="s">
        <v>285</v>
      </c>
      <c r="D18" s="45">
        <v>0</v>
      </c>
      <c r="E18" s="45">
        <f>$D18*'Timelines'!C23</f>
      </c>
      <c r="F18" s="45">
        <f>$D18*'Timelines'!D23</f>
      </c>
      <c r="G18" s="45">
        <f>$D18*'Timelines'!E23</f>
      </c>
      <c r="H18" s="45">
        <f>$D18*'Timelines'!F23</f>
      </c>
      <c r="I18" s="45">
        <f>$D18*'Timelines'!G23</f>
      </c>
      <c r="J18" s="45">
        <f>$D18*'Timelines'!H23</f>
      </c>
      <c r="K18" s="45">
        <f>$D18*'Timelines'!I23</f>
      </c>
      <c r="L18" s="45">
        <f>$D18*'Timelines'!J23</f>
      </c>
      <c r="M18" s="45">
        <f>$D18*'Timelines'!K23</f>
      </c>
      <c r="N18" s="45">
        <f>$D18*'Timelines'!L23</f>
      </c>
      <c r="O18" s="45">
        <f>$D18*'Timelines'!M23</f>
      </c>
      <c r="P18" s="45">
        <f>$D18*'Timelines'!N23</f>
      </c>
      <c r="Q18" s="45">
        <f>$D18*'Timelines'!O23</f>
      </c>
      <c r="R18" s="45">
        <f>$D18*'Timelines'!P23</f>
      </c>
      <c r="S18" s="45">
        <f>$D18*'Timelines'!Q23</f>
      </c>
      <c r="T18" s="45">
        <f>$D18*'Timelines'!R23</f>
      </c>
      <c r="U18" s="45">
        <f>$D18*'Timelines'!S23</f>
      </c>
      <c r="V18" s="45">
        <f>$D18*'Timelines'!T23</f>
      </c>
      <c r="W18" s="45">
        <f>$D18*'Timelines'!U23</f>
      </c>
      <c r="X18" s="45">
        <f>$D18*'Timelines'!V23</f>
      </c>
      <c r="Y18" s="45">
        <f>$D18*'Timelines'!W23</f>
      </c>
      <c r="Z18" s="45">
        <f>$D18*'Timelines'!X23</f>
      </c>
      <c r="AA18" s="45">
        <f>$D18*'Timelines'!Y23</f>
      </c>
      <c r="AB18" s="45">
        <f>$D18*'Timelines'!Z23</f>
      </c>
      <c r="AC18" s="45">
        <f>$D18*'Timelines'!AA23</f>
      </c>
      <c r="AD18" s="45">
        <f>$D18*'Timelines'!AB23</f>
      </c>
      <c r="AE18" s="45">
        <f>$D18*'Timelines'!AC23</f>
      </c>
      <c r="AF18" s="45">
        <f>$D18*'Timelines'!AD23</f>
      </c>
      <c r="AG18" s="45">
        <f>$D18*'Timelines'!AE23</f>
      </c>
      <c r="AH18" s="45">
        <f>$D18*'Timelines'!AF23</f>
      </c>
      <c r="AI18" s="45">
        <f>$D18*'Timelines'!AG23</f>
      </c>
      <c r="AJ18" s="45">
        <f>$D18*'Timelines'!AH23</f>
      </c>
      <c r="AK18" s="45">
        <f>$D18*'Timelines'!AI23</f>
      </c>
      <c r="AL18" s="45">
        <f>$D18*'Timelines'!AJ23</f>
      </c>
      <c r="AM18" s="45">
        <f>$D18*'Timelines'!AK23</f>
      </c>
      <c r="AN18" s="45">
        <f>$D18*'Timelines'!AL23</f>
      </c>
      <c r="AO18" s="45">
        <f>$D18*'Timelines'!AM23</f>
      </c>
      <c r="AP18" s="45">
        <f>$D18*'Timelines'!AN23</f>
      </c>
      <c r="AQ18" s="45">
        <f>$D18*'Timelines'!AO23</f>
      </c>
      <c r="AR18" s="45">
        <f>$D18*'Timelines'!AP23</f>
      </c>
      <c r="AS18" s="45">
        <f>$D18*'Timelines'!AQ23</f>
      </c>
      <c r="AT18" s="45">
        <f>$D18*'Timelines'!AR23</f>
      </c>
      <c r="AU18" s="45">
        <f>$D18*'Timelines'!AS23</f>
      </c>
      <c r="AV18" s="45">
        <f>$D18*'Timelines'!AT23</f>
      </c>
      <c r="AW18" s="45">
        <f>$D18*'Timelines'!AU23</f>
      </c>
      <c r="AX18" s="45">
        <f>$D18*'Timelines'!AV23</f>
      </c>
      <c r="AY18" s="45">
        <f>$D18*'Timelines'!AW23</f>
      </c>
      <c r="AZ18" s="45">
        <f>$D18*'Timelines'!AX23</f>
      </c>
      <c r="BA18" s="45">
        <f>$D18*'Timelines'!AY23</f>
      </c>
      <c r="BB18" s="45">
        <f>$D18*'Timelines'!AZ23</f>
      </c>
      <c r="BC18" s="45">
        <f>$D18*'Timelines'!BA23</f>
      </c>
      <c r="BD18" s="45">
        <f>$D18*'Timelines'!BB23</f>
      </c>
      <c r="BE18" s="45">
        <f>$D18*'Timelines'!BC23</f>
      </c>
      <c r="BF18" s="45">
        <f>$D18*'Timelines'!BD23</f>
      </c>
      <c r="BG18" s="45">
        <f>$D18*'Timelines'!BE23</f>
      </c>
      <c r="BH18" s="45">
        <f>$D18*'Timelines'!BF23</f>
      </c>
      <c r="BI18" s="45">
        <f>$D18*'Timelines'!BG23</f>
      </c>
      <c r="BJ18" s="45">
        <f>$D18*'Timelines'!BH23</f>
      </c>
      <c r="BK18" s="45">
        <f>$D18*'Timelines'!BI23</f>
      </c>
      <c r="BL18" s="45">
        <f>$D18*'Timelines'!BJ23</f>
      </c>
      <c r="BM18" s="45">
        <f>$D18*'Timelines'!BK23</f>
      </c>
      <c r="BN18" s="45">
        <f>$D18*'Timelines'!BL23</f>
      </c>
      <c r="BO18" s="45">
        <f>$D18*'Timelines'!BM23</f>
      </c>
      <c r="BP18" s="45">
        <f>$D18*'Timelines'!BN23</f>
      </c>
      <c r="BQ18" s="45">
        <f>$D18*'Timelines'!BO23</f>
      </c>
      <c r="BR18" s="45">
        <f>$D18*'Timelines'!BP23</f>
      </c>
      <c r="BS18" s="45">
        <f>$D18*'Timelines'!BQ23</f>
      </c>
      <c r="BT18" s="45">
        <f>$D18*'Timelines'!BR23</f>
      </c>
      <c r="BU18" s="45">
        <f>$D18*'Timelines'!BS23</f>
      </c>
      <c r="BV18" s="45">
        <f>$D18*'Timelines'!BT23</f>
      </c>
      <c r="BW18" s="45">
        <f>$D18*'Timelines'!BU23</f>
      </c>
      <c r="BX18" s="45">
        <f>$D18*'Timelines'!BV23</f>
      </c>
      <c r="BY18" s="45">
        <f>$D18*'Timelines'!BW23</f>
      </c>
      <c r="BZ18" s="45">
        <f>$D18*'Timelines'!BX23</f>
      </c>
      <c r="CA18" s="45">
        <f>$D18*'Timelines'!BY23</f>
      </c>
      <c r="CB18" s="45">
        <f>$D18*'Timelines'!BZ23</f>
      </c>
      <c r="CC18" s="45">
        <f>$D18*'Timelines'!CA23</f>
      </c>
      <c r="CD18" s="45">
        <f>$D18*'Timelines'!CB23</f>
      </c>
      <c r="CE18" s="45">
        <f>$D18*'Timelines'!CC23</f>
      </c>
      <c r="CF18" s="45">
        <f>$D18*'Timelines'!CD23</f>
      </c>
      <c r="CG18" s="45">
        <f>$D18*'Timelines'!CE23</f>
      </c>
      <c r="CH18" s="45">
        <f>$D18*'Timelines'!CF23</f>
      </c>
      <c r="CI18" s="45">
        <f>$D18*'Timelines'!CG23</f>
      </c>
      <c r="CJ18" s="45">
        <f>$D18*'Timelines'!CH23</f>
      </c>
    </row>
    <row r="19" spans="1:88" x14ac:dyDescent="0.25">
      <c r="A19" t="s">
        <v>266</v>
      </c>
      <c r="B19" t="s">
        <v>278</v>
      </c>
      <c r="C19" t="s">
        <v>286</v>
      </c>
      <c r="D19" s="43">
        <v>0</v>
      </c>
      <c r="E19" s="43">
        <f>$D19*'Timelines'!C24</f>
      </c>
      <c r="F19" s="43">
        <f>$D19*'Timelines'!D24</f>
      </c>
      <c r="G19" s="43">
        <f>$D19*'Timelines'!E24</f>
      </c>
      <c r="H19" s="43">
        <f>$D19*'Timelines'!F24</f>
      </c>
      <c r="I19" s="43">
        <f>$D19*'Timelines'!G24</f>
      </c>
      <c r="J19" s="43">
        <f>$D19*'Timelines'!H24</f>
      </c>
      <c r="K19" s="43">
        <f>$D19*'Timelines'!I24</f>
      </c>
      <c r="L19" s="43">
        <f>$D19*'Timelines'!J24</f>
      </c>
      <c r="M19" s="43">
        <f>$D19*'Timelines'!K24</f>
      </c>
      <c r="N19" s="43">
        <f>$D19*'Timelines'!L24</f>
      </c>
      <c r="O19" s="43">
        <f>$D19*'Timelines'!M24</f>
      </c>
      <c r="P19" s="43">
        <f>$D19*'Timelines'!N24</f>
      </c>
      <c r="Q19" s="43">
        <f>$D19*'Timelines'!O24</f>
      </c>
      <c r="R19" s="43">
        <f>$D19*'Timelines'!P24</f>
      </c>
      <c r="S19" s="43">
        <f>$D19*'Timelines'!Q24</f>
      </c>
      <c r="T19" s="43">
        <f>$D19*'Timelines'!R24</f>
      </c>
      <c r="U19" s="43">
        <f>$D19*'Timelines'!S24</f>
      </c>
      <c r="V19" s="43">
        <f>$D19*'Timelines'!T24</f>
      </c>
      <c r="W19" s="43">
        <f>$D19*'Timelines'!U24</f>
      </c>
      <c r="X19" s="43">
        <f>$D19*'Timelines'!V24</f>
      </c>
      <c r="Y19" s="43">
        <f>$D19*'Timelines'!W24</f>
      </c>
      <c r="Z19" s="43">
        <f>$D19*'Timelines'!X24</f>
      </c>
      <c r="AA19" s="43">
        <f>$D19*'Timelines'!Y24</f>
      </c>
      <c r="AB19" s="43">
        <f>$D19*'Timelines'!Z24</f>
      </c>
      <c r="AC19" s="43">
        <f>$D19*'Timelines'!AA24</f>
      </c>
      <c r="AD19" s="43">
        <f>$D19*'Timelines'!AB24</f>
      </c>
      <c r="AE19" s="43">
        <f>$D19*'Timelines'!AC24</f>
      </c>
      <c r="AF19" s="43">
        <f>$D19*'Timelines'!AD24</f>
      </c>
      <c r="AG19" s="43">
        <f>$D19*'Timelines'!AE24</f>
      </c>
      <c r="AH19" s="43">
        <f>$D19*'Timelines'!AF24</f>
      </c>
      <c r="AI19" s="43">
        <f>$D19*'Timelines'!AG24</f>
      </c>
      <c r="AJ19" s="43">
        <f>$D19*'Timelines'!AH24</f>
      </c>
      <c r="AK19" s="43">
        <f>$D19*'Timelines'!AI24</f>
      </c>
      <c r="AL19" s="43">
        <f>$D19*'Timelines'!AJ24</f>
      </c>
      <c r="AM19" s="43">
        <f>$D19*'Timelines'!AK24</f>
      </c>
      <c r="AN19" s="43">
        <f>$D19*'Timelines'!AL24</f>
      </c>
      <c r="AO19" s="43">
        <f>$D19*'Timelines'!AM24</f>
      </c>
      <c r="AP19" s="43">
        <f>$D19*'Timelines'!AN24</f>
      </c>
      <c r="AQ19" s="43">
        <f>$D19*'Timelines'!AO24</f>
      </c>
      <c r="AR19" s="43">
        <f>$D19*'Timelines'!AP24</f>
      </c>
      <c r="AS19" s="43">
        <f>$D19*'Timelines'!AQ24</f>
      </c>
      <c r="AT19" s="43">
        <f>$D19*'Timelines'!AR24</f>
      </c>
      <c r="AU19" s="43">
        <f>$D19*'Timelines'!AS24</f>
      </c>
      <c r="AV19" s="43">
        <f>$D19*'Timelines'!AT24</f>
      </c>
      <c r="AW19" s="43">
        <f>$D19*'Timelines'!AU24</f>
      </c>
      <c r="AX19" s="43">
        <f>$D19*'Timelines'!AV24</f>
      </c>
      <c r="AY19" s="43">
        <f>$D19*'Timelines'!AW24</f>
      </c>
      <c r="AZ19" s="43">
        <f>$D19*'Timelines'!AX24</f>
      </c>
      <c r="BA19" s="43">
        <f>$D19*'Timelines'!AY24</f>
      </c>
      <c r="BB19" s="43">
        <f>$D19*'Timelines'!AZ24</f>
      </c>
      <c r="BC19" s="43">
        <f>$D19*'Timelines'!BA24</f>
      </c>
      <c r="BD19" s="43">
        <f>$D19*'Timelines'!BB24</f>
      </c>
      <c r="BE19" s="43">
        <f>$D19*'Timelines'!BC24</f>
      </c>
      <c r="BF19" s="43">
        <f>$D19*'Timelines'!BD24</f>
      </c>
      <c r="BG19" s="43">
        <f>$D19*'Timelines'!BE24</f>
      </c>
      <c r="BH19" s="43">
        <f>$D19*'Timelines'!BF24</f>
      </c>
      <c r="BI19" s="43">
        <f>$D19*'Timelines'!BG24</f>
      </c>
      <c r="BJ19" s="43">
        <f>$D19*'Timelines'!BH24</f>
      </c>
      <c r="BK19" s="43">
        <f>$D19*'Timelines'!BI24</f>
      </c>
      <c r="BL19" s="43">
        <f>$D19*'Timelines'!BJ24</f>
      </c>
      <c r="BM19" s="43">
        <f>$D19*'Timelines'!BK24</f>
      </c>
      <c r="BN19" s="43">
        <f>$D19*'Timelines'!BL24</f>
      </c>
      <c r="BO19" s="43">
        <f>$D19*'Timelines'!BM24</f>
      </c>
      <c r="BP19" s="43">
        <f>$D19*'Timelines'!BN24</f>
      </c>
      <c r="BQ19" s="43">
        <f>$D19*'Timelines'!BO24</f>
      </c>
      <c r="BR19" s="43">
        <f>$D19*'Timelines'!BP24</f>
      </c>
      <c r="BS19" s="43">
        <f>$D19*'Timelines'!BQ24</f>
      </c>
      <c r="BT19" s="43">
        <f>$D19*'Timelines'!BR24</f>
      </c>
      <c r="BU19" s="43">
        <f>$D19*'Timelines'!BS24</f>
      </c>
      <c r="BV19" s="43">
        <f>$D19*'Timelines'!BT24</f>
      </c>
      <c r="BW19" s="43">
        <f>$D19*'Timelines'!BU24</f>
      </c>
      <c r="BX19" s="43">
        <f>$D19*'Timelines'!BV24</f>
      </c>
      <c r="BY19" s="43">
        <f>$D19*'Timelines'!BW24</f>
      </c>
      <c r="BZ19" s="43">
        <f>$D19*'Timelines'!BX24</f>
      </c>
      <c r="CA19" s="43">
        <f>$D19*'Timelines'!BY24</f>
      </c>
      <c r="CB19" s="43">
        <f>$D19*'Timelines'!BZ24</f>
      </c>
      <c r="CC19" s="43">
        <f>$D19*'Timelines'!CA24</f>
      </c>
      <c r="CD19" s="43">
        <f>$D19*'Timelines'!CB24</f>
      </c>
      <c r="CE19" s="43">
        <f>$D19*'Timelines'!CC24</f>
      </c>
      <c r="CF19" s="43">
        <f>$D19*'Timelines'!CD24</f>
      </c>
      <c r="CG19" s="43">
        <f>$D19*'Timelines'!CE24</f>
      </c>
      <c r="CH19" s="43">
        <f>$D19*'Timelines'!CF24</f>
      </c>
      <c r="CI19" s="43">
        <f>$D19*'Timelines'!CG24</f>
      </c>
      <c r="CJ19" s="43">
        <f>$D19*'Timelines'!CH24</f>
      </c>
    </row>
    <row r="20" spans="1:88" s="44" customFormat="1" x14ac:dyDescent="0.25">
      <c r="A20" s="44" t="s">
        <v>266</v>
      </c>
      <c r="B20" s="44" t="s">
        <v>278</v>
      </c>
      <c r="C20" s="44" t="s">
        <v>287</v>
      </c>
      <c r="D20" s="45">
        <v>0</v>
      </c>
      <c r="E20" s="45">
        <f>$D20*'Timelines'!C25</f>
      </c>
      <c r="F20" s="45">
        <f>$D20*'Timelines'!D25</f>
      </c>
      <c r="G20" s="45">
        <f>$D20*'Timelines'!E25</f>
      </c>
      <c r="H20" s="45">
        <f>$D20*'Timelines'!F25</f>
      </c>
      <c r="I20" s="45">
        <f>$D20*'Timelines'!G25</f>
      </c>
      <c r="J20" s="45">
        <f>$D20*'Timelines'!H25</f>
      </c>
      <c r="K20" s="45">
        <f>$D20*'Timelines'!I25</f>
      </c>
      <c r="L20" s="45">
        <f>$D20*'Timelines'!J25</f>
      </c>
      <c r="M20" s="45">
        <f>$D20*'Timelines'!K25</f>
      </c>
      <c r="N20" s="45">
        <f>$D20*'Timelines'!L25</f>
      </c>
      <c r="O20" s="45">
        <f>$D20*'Timelines'!M25</f>
      </c>
      <c r="P20" s="45">
        <f>$D20*'Timelines'!N25</f>
      </c>
      <c r="Q20" s="45">
        <f>$D20*'Timelines'!O25</f>
      </c>
      <c r="R20" s="45">
        <f>$D20*'Timelines'!P25</f>
      </c>
      <c r="S20" s="45">
        <f>$D20*'Timelines'!Q25</f>
      </c>
      <c r="T20" s="45">
        <f>$D20*'Timelines'!R25</f>
      </c>
      <c r="U20" s="45">
        <f>$D20*'Timelines'!S25</f>
      </c>
      <c r="V20" s="45">
        <f>$D20*'Timelines'!T25</f>
      </c>
      <c r="W20" s="45">
        <f>$D20*'Timelines'!U25</f>
      </c>
      <c r="X20" s="45">
        <f>$D20*'Timelines'!V25</f>
      </c>
      <c r="Y20" s="45">
        <f>$D20*'Timelines'!W25</f>
      </c>
      <c r="Z20" s="45">
        <f>$D20*'Timelines'!X25</f>
      </c>
      <c r="AA20" s="45">
        <f>$D20*'Timelines'!Y25</f>
      </c>
      <c r="AB20" s="45">
        <f>$D20*'Timelines'!Z25</f>
      </c>
      <c r="AC20" s="45">
        <f>$D20*'Timelines'!AA25</f>
      </c>
      <c r="AD20" s="45">
        <f>$D20*'Timelines'!AB25</f>
      </c>
      <c r="AE20" s="45">
        <f>$D20*'Timelines'!AC25</f>
      </c>
      <c r="AF20" s="45">
        <f>$D20*'Timelines'!AD25</f>
      </c>
      <c r="AG20" s="45">
        <f>$D20*'Timelines'!AE25</f>
      </c>
      <c r="AH20" s="45">
        <f>$D20*'Timelines'!AF25</f>
      </c>
      <c r="AI20" s="45">
        <f>$D20*'Timelines'!AG25</f>
      </c>
      <c r="AJ20" s="45">
        <f>$D20*'Timelines'!AH25</f>
      </c>
      <c r="AK20" s="45">
        <f>$D20*'Timelines'!AI25</f>
      </c>
      <c r="AL20" s="45">
        <f>$D20*'Timelines'!AJ25</f>
      </c>
      <c r="AM20" s="45">
        <f>$D20*'Timelines'!AK25</f>
      </c>
      <c r="AN20" s="45">
        <f>$D20*'Timelines'!AL25</f>
      </c>
      <c r="AO20" s="45">
        <f>$D20*'Timelines'!AM25</f>
      </c>
      <c r="AP20" s="45">
        <f>$D20*'Timelines'!AN25</f>
      </c>
      <c r="AQ20" s="45">
        <f>$D20*'Timelines'!AO25</f>
      </c>
      <c r="AR20" s="45">
        <f>$D20*'Timelines'!AP25</f>
      </c>
      <c r="AS20" s="45">
        <f>$D20*'Timelines'!AQ25</f>
      </c>
      <c r="AT20" s="45">
        <f>$D20*'Timelines'!AR25</f>
      </c>
      <c r="AU20" s="45">
        <f>$D20*'Timelines'!AS25</f>
      </c>
      <c r="AV20" s="45">
        <f>$D20*'Timelines'!AT25</f>
      </c>
      <c r="AW20" s="45">
        <f>$D20*'Timelines'!AU25</f>
      </c>
      <c r="AX20" s="45">
        <f>$D20*'Timelines'!AV25</f>
      </c>
      <c r="AY20" s="45">
        <f>$D20*'Timelines'!AW25</f>
      </c>
      <c r="AZ20" s="45">
        <f>$D20*'Timelines'!AX25</f>
      </c>
      <c r="BA20" s="45">
        <f>$D20*'Timelines'!AY25</f>
      </c>
      <c r="BB20" s="45">
        <f>$D20*'Timelines'!AZ25</f>
      </c>
      <c r="BC20" s="45">
        <f>$D20*'Timelines'!BA25</f>
      </c>
      <c r="BD20" s="45">
        <f>$D20*'Timelines'!BB25</f>
      </c>
      <c r="BE20" s="45">
        <f>$D20*'Timelines'!BC25</f>
      </c>
      <c r="BF20" s="45">
        <f>$D20*'Timelines'!BD25</f>
      </c>
      <c r="BG20" s="45">
        <f>$D20*'Timelines'!BE25</f>
      </c>
      <c r="BH20" s="45">
        <f>$D20*'Timelines'!BF25</f>
      </c>
      <c r="BI20" s="45">
        <f>$D20*'Timelines'!BG25</f>
      </c>
      <c r="BJ20" s="45">
        <f>$D20*'Timelines'!BH25</f>
      </c>
      <c r="BK20" s="45">
        <f>$D20*'Timelines'!BI25</f>
      </c>
      <c r="BL20" s="45">
        <f>$D20*'Timelines'!BJ25</f>
      </c>
      <c r="BM20" s="45">
        <f>$D20*'Timelines'!BK25</f>
      </c>
      <c r="BN20" s="45">
        <f>$D20*'Timelines'!BL25</f>
      </c>
      <c r="BO20" s="45">
        <f>$D20*'Timelines'!BM25</f>
      </c>
      <c r="BP20" s="45">
        <f>$D20*'Timelines'!BN25</f>
      </c>
      <c r="BQ20" s="45">
        <f>$D20*'Timelines'!BO25</f>
      </c>
      <c r="BR20" s="45">
        <f>$D20*'Timelines'!BP25</f>
      </c>
      <c r="BS20" s="45">
        <f>$D20*'Timelines'!BQ25</f>
      </c>
      <c r="BT20" s="45">
        <f>$D20*'Timelines'!BR25</f>
      </c>
      <c r="BU20" s="45">
        <f>$D20*'Timelines'!BS25</f>
      </c>
      <c r="BV20" s="45">
        <f>$D20*'Timelines'!BT25</f>
      </c>
      <c r="BW20" s="45">
        <f>$D20*'Timelines'!BU25</f>
      </c>
      <c r="BX20" s="45">
        <f>$D20*'Timelines'!BV25</f>
      </c>
      <c r="BY20" s="45">
        <f>$D20*'Timelines'!BW25</f>
      </c>
      <c r="BZ20" s="45">
        <f>$D20*'Timelines'!BX25</f>
      </c>
      <c r="CA20" s="45">
        <f>$D20*'Timelines'!BY25</f>
      </c>
      <c r="CB20" s="45">
        <f>$D20*'Timelines'!BZ25</f>
      </c>
      <c r="CC20" s="45">
        <f>$D20*'Timelines'!CA25</f>
      </c>
      <c r="CD20" s="45">
        <f>$D20*'Timelines'!CB25</f>
      </c>
      <c r="CE20" s="45">
        <f>$D20*'Timelines'!CC25</f>
      </c>
      <c r="CF20" s="45">
        <f>$D20*'Timelines'!CD25</f>
      </c>
      <c r="CG20" s="45">
        <f>$D20*'Timelines'!CE25</f>
      </c>
      <c r="CH20" s="45">
        <f>$D20*'Timelines'!CF25</f>
      </c>
      <c r="CI20" s="45">
        <f>$D20*'Timelines'!CG25</f>
      </c>
      <c r="CJ20" s="45">
        <f>$D20*'Timelines'!CH25</f>
      </c>
    </row>
    <row r="21" spans="1:88" x14ac:dyDescent="0.25">
      <c r="A21" t="s">
        <v>266</v>
      </c>
      <c r="B21" t="s">
        <v>278</v>
      </c>
      <c r="C21" t="s">
        <v>288</v>
      </c>
      <c r="D21" s="43">
        <v>0</v>
      </c>
      <c r="E21" s="43">
        <f>$D21*'Timelines'!C26</f>
      </c>
      <c r="F21" s="43">
        <f>$D21*'Timelines'!D26</f>
      </c>
      <c r="G21" s="43">
        <f>$D21*'Timelines'!E26</f>
      </c>
      <c r="H21" s="43">
        <f>$D21*'Timelines'!F26</f>
      </c>
      <c r="I21" s="43">
        <f>$D21*'Timelines'!G26</f>
      </c>
      <c r="J21" s="43">
        <f>$D21*'Timelines'!H26</f>
      </c>
      <c r="K21" s="43">
        <f>$D21*'Timelines'!I26</f>
      </c>
      <c r="L21" s="43">
        <f>$D21*'Timelines'!J26</f>
      </c>
      <c r="M21" s="43">
        <f>$D21*'Timelines'!K26</f>
      </c>
      <c r="N21" s="43">
        <f>$D21*'Timelines'!L26</f>
      </c>
      <c r="O21" s="43">
        <f>$D21*'Timelines'!M26</f>
      </c>
      <c r="P21" s="43">
        <f>$D21*'Timelines'!N26</f>
      </c>
      <c r="Q21" s="43">
        <f>$D21*'Timelines'!O26</f>
      </c>
      <c r="R21" s="43">
        <f>$D21*'Timelines'!P26</f>
      </c>
      <c r="S21" s="43">
        <f>$D21*'Timelines'!Q26</f>
      </c>
      <c r="T21" s="43">
        <f>$D21*'Timelines'!R26</f>
      </c>
      <c r="U21" s="43">
        <f>$D21*'Timelines'!S26</f>
      </c>
      <c r="V21" s="43">
        <f>$D21*'Timelines'!T26</f>
      </c>
      <c r="W21" s="43">
        <f>$D21*'Timelines'!U26</f>
      </c>
      <c r="X21" s="43">
        <f>$D21*'Timelines'!V26</f>
      </c>
      <c r="Y21" s="43">
        <f>$D21*'Timelines'!W26</f>
      </c>
      <c r="Z21" s="43">
        <f>$D21*'Timelines'!X26</f>
      </c>
      <c r="AA21" s="43">
        <f>$D21*'Timelines'!Y26</f>
      </c>
      <c r="AB21" s="43">
        <f>$D21*'Timelines'!Z26</f>
      </c>
      <c r="AC21" s="43">
        <f>$D21*'Timelines'!AA26</f>
      </c>
      <c r="AD21" s="43">
        <f>$D21*'Timelines'!AB26</f>
      </c>
      <c r="AE21" s="43">
        <f>$D21*'Timelines'!AC26</f>
      </c>
      <c r="AF21" s="43">
        <f>$D21*'Timelines'!AD26</f>
      </c>
      <c r="AG21" s="43">
        <f>$D21*'Timelines'!AE26</f>
      </c>
      <c r="AH21" s="43">
        <f>$D21*'Timelines'!AF26</f>
      </c>
      <c r="AI21" s="43">
        <f>$D21*'Timelines'!AG26</f>
      </c>
      <c r="AJ21" s="43">
        <f>$D21*'Timelines'!AH26</f>
      </c>
      <c r="AK21" s="43">
        <f>$D21*'Timelines'!AI26</f>
      </c>
      <c r="AL21" s="43">
        <f>$D21*'Timelines'!AJ26</f>
      </c>
      <c r="AM21" s="43">
        <f>$D21*'Timelines'!AK26</f>
      </c>
      <c r="AN21" s="43">
        <f>$D21*'Timelines'!AL26</f>
      </c>
      <c r="AO21" s="43">
        <f>$D21*'Timelines'!AM26</f>
      </c>
      <c r="AP21" s="43">
        <f>$D21*'Timelines'!AN26</f>
      </c>
      <c r="AQ21" s="43">
        <f>$D21*'Timelines'!AO26</f>
      </c>
      <c r="AR21" s="43">
        <f>$D21*'Timelines'!AP26</f>
      </c>
      <c r="AS21" s="43">
        <f>$D21*'Timelines'!AQ26</f>
      </c>
      <c r="AT21" s="43">
        <f>$D21*'Timelines'!AR26</f>
      </c>
      <c r="AU21" s="43">
        <f>$D21*'Timelines'!AS26</f>
      </c>
      <c r="AV21" s="43">
        <f>$D21*'Timelines'!AT26</f>
      </c>
      <c r="AW21" s="43">
        <f>$D21*'Timelines'!AU26</f>
      </c>
      <c r="AX21" s="43">
        <f>$D21*'Timelines'!AV26</f>
      </c>
      <c r="AY21" s="43">
        <f>$D21*'Timelines'!AW26</f>
      </c>
      <c r="AZ21" s="43">
        <f>$D21*'Timelines'!AX26</f>
      </c>
      <c r="BA21" s="43">
        <f>$D21*'Timelines'!AY26</f>
      </c>
      <c r="BB21" s="43">
        <f>$D21*'Timelines'!AZ26</f>
      </c>
      <c r="BC21" s="43">
        <f>$D21*'Timelines'!BA26</f>
      </c>
      <c r="BD21" s="43">
        <f>$D21*'Timelines'!BB26</f>
      </c>
      <c r="BE21" s="43">
        <f>$D21*'Timelines'!BC26</f>
      </c>
      <c r="BF21" s="43">
        <f>$D21*'Timelines'!BD26</f>
      </c>
      <c r="BG21" s="43">
        <f>$D21*'Timelines'!BE26</f>
      </c>
      <c r="BH21" s="43">
        <f>$D21*'Timelines'!BF26</f>
      </c>
      <c r="BI21" s="43">
        <f>$D21*'Timelines'!BG26</f>
      </c>
      <c r="BJ21" s="43">
        <f>$D21*'Timelines'!BH26</f>
      </c>
      <c r="BK21" s="43">
        <f>$D21*'Timelines'!BI26</f>
      </c>
      <c r="BL21" s="43">
        <f>$D21*'Timelines'!BJ26</f>
      </c>
      <c r="BM21" s="43">
        <f>$D21*'Timelines'!BK26</f>
      </c>
      <c r="BN21" s="43">
        <f>$D21*'Timelines'!BL26</f>
      </c>
      <c r="BO21" s="43">
        <f>$D21*'Timelines'!BM26</f>
      </c>
      <c r="BP21" s="43">
        <f>$D21*'Timelines'!BN26</f>
      </c>
      <c r="BQ21" s="43">
        <f>$D21*'Timelines'!BO26</f>
      </c>
      <c r="BR21" s="43">
        <f>$D21*'Timelines'!BP26</f>
      </c>
      <c r="BS21" s="43">
        <f>$D21*'Timelines'!BQ26</f>
      </c>
      <c r="BT21" s="43">
        <f>$D21*'Timelines'!BR26</f>
      </c>
      <c r="BU21" s="43">
        <f>$D21*'Timelines'!BS26</f>
      </c>
      <c r="BV21" s="43">
        <f>$D21*'Timelines'!BT26</f>
      </c>
      <c r="BW21" s="43">
        <f>$D21*'Timelines'!BU26</f>
      </c>
      <c r="BX21" s="43">
        <f>$D21*'Timelines'!BV26</f>
      </c>
      <c r="BY21" s="43">
        <f>$D21*'Timelines'!BW26</f>
      </c>
      <c r="BZ21" s="43">
        <f>$D21*'Timelines'!BX26</f>
      </c>
      <c r="CA21" s="43">
        <f>$D21*'Timelines'!BY26</f>
      </c>
      <c r="CB21" s="43">
        <f>$D21*'Timelines'!BZ26</f>
      </c>
      <c r="CC21" s="43">
        <f>$D21*'Timelines'!CA26</f>
      </c>
      <c r="CD21" s="43">
        <f>$D21*'Timelines'!CB26</f>
      </c>
      <c r="CE21" s="43">
        <f>$D21*'Timelines'!CC26</f>
      </c>
      <c r="CF21" s="43">
        <f>$D21*'Timelines'!CD26</f>
      </c>
      <c r="CG21" s="43">
        <f>$D21*'Timelines'!CE26</f>
      </c>
      <c r="CH21" s="43">
        <f>$D21*'Timelines'!CF26</f>
      </c>
      <c r="CI21" s="43">
        <f>$D21*'Timelines'!CG26</f>
      </c>
      <c r="CJ21" s="43">
        <f>$D21*'Timelines'!CH26</f>
      </c>
    </row>
    <row r="22" spans="1:88" s="44" customFormat="1" x14ac:dyDescent="0.25">
      <c r="A22" s="44" t="s">
        <v>266</v>
      </c>
      <c r="B22" s="44" t="s">
        <v>278</v>
      </c>
      <c r="C22" s="44" t="s">
        <v>289</v>
      </c>
      <c r="D22" s="45">
        <v>0</v>
      </c>
      <c r="E22" s="45">
        <f>$D22*'Timelines'!C27</f>
      </c>
      <c r="F22" s="45">
        <f>$D22*'Timelines'!D27</f>
      </c>
      <c r="G22" s="45">
        <f>$D22*'Timelines'!E27</f>
      </c>
      <c r="H22" s="45">
        <f>$D22*'Timelines'!F27</f>
      </c>
      <c r="I22" s="45">
        <f>$D22*'Timelines'!G27</f>
      </c>
      <c r="J22" s="45">
        <f>$D22*'Timelines'!H27</f>
      </c>
      <c r="K22" s="45">
        <f>$D22*'Timelines'!I27</f>
      </c>
      <c r="L22" s="45">
        <f>$D22*'Timelines'!J27</f>
      </c>
      <c r="M22" s="45">
        <f>$D22*'Timelines'!K27</f>
      </c>
      <c r="N22" s="45">
        <f>$D22*'Timelines'!L27</f>
      </c>
      <c r="O22" s="45">
        <f>$D22*'Timelines'!M27</f>
      </c>
      <c r="P22" s="45">
        <f>$D22*'Timelines'!N27</f>
      </c>
      <c r="Q22" s="45">
        <f>$D22*'Timelines'!O27</f>
      </c>
      <c r="R22" s="45">
        <f>$D22*'Timelines'!P27</f>
      </c>
      <c r="S22" s="45">
        <f>$D22*'Timelines'!Q27</f>
      </c>
      <c r="T22" s="45">
        <f>$D22*'Timelines'!R27</f>
      </c>
      <c r="U22" s="45">
        <f>$D22*'Timelines'!S27</f>
      </c>
      <c r="V22" s="45">
        <f>$D22*'Timelines'!T27</f>
      </c>
      <c r="W22" s="45">
        <f>$D22*'Timelines'!U27</f>
      </c>
      <c r="X22" s="45">
        <f>$D22*'Timelines'!V27</f>
      </c>
      <c r="Y22" s="45">
        <f>$D22*'Timelines'!W27</f>
      </c>
      <c r="Z22" s="45">
        <f>$D22*'Timelines'!X27</f>
      </c>
      <c r="AA22" s="45">
        <f>$D22*'Timelines'!Y27</f>
      </c>
      <c r="AB22" s="45">
        <f>$D22*'Timelines'!Z27</f>
      </c>
      <c r="AC22" s="45">
        <f>$D22*'Timelines'!AA27</f>
      </c>
      <c r="AD22" s="45">
        <f>$D22*'Timelines'!AB27</f>
      </c>
      <c r="AE22" s="45">
        <f>$D22*'Timelines'!AC27</f>
      </c>
      <c r="AF22" s="45">
        <f>$D22*'Timelines'!AD27</f>
      </c>
      <c r="AG22" s="45">
        <f>$D22*'Timelines'!AE27</f>
      </c>
      <c r="AH22" s="45">
        <f>$D22*'Timelines'!AF27</f>
      </c>
      <c r="AI22" s="45">
        <f>$D22*'Timelines'!AG27</f>
      </c>
      <c r="AJ22" s="45">
        <f>$D22*'Timelines'!AH27</f>
      </c>
      <c r="AK22" s="45">
        <f>$D22*'Timelines'!AI27</f>
      </c>
      <c r="AL22" s="45">
        <f>$D22*'Timelines'!AJ27</f>
      </c>
      <c r="AM22" s="45">
        <f>$D22*'Timelines'!AK27</f>
      </c>
      <c r="AN22" s="45">
        <f>$D22*'Timelines'!AL27</f>
      </c>
      <c r="AO22" s="45">
        <f>$D22*'Timelines'!AM27</f>
      </c>
      <c r="AP22" s="45">
        <f>$D22*'Timelines'!AN27</f>
      </c>
      <c r="AQ22" s="45">
        <f>$D22*'Timelines'!AO27</f>
      </c>
      <c r="AR22" s="45">
        <f>$D22*'Timelines'!AP27</f>
      </c>
      <c r="AS22" s="45">
        <f>$D22*'Timelines'!AQ27</f>
      </c>
      <c r="AT22" s="45">
        <f>$D22*'Timelines'!AR27</f>
      </c>
      <c r="AU22" s="45">
        <f>$D22*'Timelines'!AS27</f>
      </c>
      <c r="AV22" s="45">
        <f>$D22*'Timelines'!AT27</f>
      </c>
      <c r="AW22" s="45">
        <f>$D22*'Timelines'!AU27</f>
      </c>
      <c r="AX22" s="45">
        <f>$D22*'Timelines'!AV27</f>
      </c>
      <c r="AY22" s="45">
        <f>$D22*'Timelines'!AW27</f>
      </c>
      <c r="AZ22" s="45">
        <f>$D22*'Timelines'!AX27</f>
      </c>
      <c r="BA22" s="45">
        <f>$D22*'Timelines'!AY27</f>
      </c>
      <c r="BB22" s="45">
        <f>$D22*'Timelines'!AZ27</f>
      </c>
      <c r="BC22" s="45">
        <f>$D22*'Timelines'!BA27</f>
      </c>
      <c r="BD22" s="45">
        <f>$D22*'Timelines'!BB27</f>
      </c>
      <c r="BE22" s="45">
        <f>$D22*'Timelines'!BC27</f>
      </c>
      <c r="BF22" s="45">
        <f>$D22*'Timelines'!BD27</f>
      </c>
      <c r="BG22" s="45">
        <f>$D22*'Timelines'!BE27</f>
      </c>
      <c r="BH22" s="45">
        <f>$D22*'Timelines'!BF27</f>
      </c>
      <c r="BI22" s="45">
        <f>$D22*'Timelines'!BG27</f>
      </c>
      <c r="BJ22" s="45">
        <f>$D22*'Timelines'!BH27</f>
      </c>
      <c r="BK22" s="45">
        <f>$D22*'Timelines'!BI27</f>
      </c>
      <c r="BL22" s="45">
        <f>$D22*'Timelines'!BJ27</f>
      </c>
      <c r="BM22" s="45">
        <f>$D22*'Timelines'!BK27</f>
      </c>
      <c r="BN22" s="45">
        <f>$D22*'Timelines'!BL27</f>
      </c>
      <c r="BO22" s="45">
        <f>$D22*'Timelines'!BM27</f>
      </c>
      <c r="BP22" s="45">
        <f>$D22*'Timelines'!BN27</f>
      </c>
      <c r="BQ22" s="45">
        <f>$D22*'Timelines'!BO27</f>
      </c>
      <c r="BR22" s="45">
        <f>$D22*'Timelines'!BP27</f>
      </c>
      <c r="BS22" s="45">
        <f>$D22*'Timelines'!BQ27</f>
      </c>
      <c r="BT22" s="45">
        <f>$D22*'Timelines'!BR27</f>
      </c>
      <c r="BU22" s="45">
        <f>$D22*'Timelines'!BS27</f>
      </c>
      <c r="BV22" s="45">
        <f>$D22*'Timelines'!BT27</f>
      </c>
      <c r="BW22" s="45">
        <f>$D22*'Timelines'!BU27</f>
      </c>
      <c r="BX22" s="45">
        <f>$D22*'Timelines'!BV27</f>
      </c>
      <c r="BY22" s="45">
        <f>$D22*'Timelines'!BW27</f>
      </c>
      <c r="BZ22" s="45">
        <f>$D22*'Timelines'!BX27</f>
      </c>
      <c r="CA22" s="45">
        <f>$D22*'Timelines'!BY27</f>
      </c>
      <c r="CB22" s="45">
        <f>$D22*'Timelines'!BZ27</f>
      </c>
      <c r="CC22" s="45">
        <f>$D22*'Timelines'!CA27</f>
      </c>
      <c r="CD22" s="45">
        <f>$D22*'Timelines'!CB27</f>
      </c>
      <c r="CE22" s="45">
        <f>$D22*'Timelines'!CC27</f>
      </c>
      <c r="CF22" s="45">
        <f>$D22*'Timelines'!CD27</f>
      </c>
      <c r="CG22" s="45">
        <f>$D22*'Timelines'!CE27</f>
      </c>
      <c r="CH22" s="45">
        <f>$D22*'Timelines'!CF27</f>
      </c>
      <c r="CI22" s="45">
        <f>$D22*'Timelines'!CG27</f>
      </c>
      <c r="CJ22" s="45">
        <f>$D22*'Timelines'!CH27</f>
      </c>
    </row>
    <row r="23" spans="1:88" x14ac:dyDescent="0.25">
      <c r="A23" t="s">
        <v>266</v>
      </c>
      <c r="B23" t="s">
        <v>278</v>
      </c>
      <c r="C23" t="s">
        <v>290</v>
      </c>
      <c r="D23" s="43">
        <v>0</v>
      </c>
      <c r="E23" s="43">
        <f>$D23*'Timelines'!C28</f>
      </c>
      <c r="F23" s="43">
        <f>$D23*'Timelines'!D28</f>
      </c>
      <c r="G23" s="43">
        <f>$D23*'Timelines'!E28</f>
      </c>
      <c r="H23" s="43">
        <f>$D23*'Timelines'!F28</f>
      </c>
      <c r="I23" s="43">
        <f>$D23*'Timelines'!G28</f>
      </c>
      <c r="J23" s="43">
        <f>$D23*'Timelines'!H28</f>
      </c>
      <c r="K23" s="43">
        <f>$D23*'Timelines'!I28</f>
      </c>
      <c r="L23" s="43">
        <f>$D23*'Timelines'!J28</f>
      </c>
      <c r="M23" s="43">
        <f>$D23*'Timelines'!K28</f>
      </c>
      <c r="N23" s="43">
        <f>$D23*'Timelines'!L28</f>
      </c>
      <c r="O23" s="43">
        <f>$D23*'Timelines'!M28</f>
      </c>
      <c r="P23" s="43">
        <f>$D23*'Timelines'!N28</f>
      </c>
      <c r="Q23" s="43">
        <f>$D23*'Timelines'!O28</f>
      </c>
      <c r="R23" s="43">
        <f>$D23*'Timelines'!P28</f>
      </c>
      <c r="S23" s="43">
        <f>$D23*'Timelines'!Q28</f>
      </c>
      <c r="T23" s="43">
        <f>$D23*'Timelines'!R28</f>
      </c>
      <c r="U23" s="43">
        <f>$D23*'Timelines'!S28</f>
      </c>
      <c r="V23" s="43">
        <f>$D23*'Timelines'!T28</f>
      </c>
      <c r="W23" s="43">
        <f>$D23*'Timelines'!U28</f>
      </c>
      <c r="X23" s="43">
        <f>$D23*'Timelines'!V28</f>
      </c>
      <c r="Y23" s="43">
        <f>$D23*'Timelines'!W28</f>
      </c>
      <c r="Z23" s="43">
        <f>$D23*'Timelines'!X28</f>
      </c>
      <c r="AA23" s="43">
        <f>$D23*'Timelines'!Y28</f>
      </c>
      <c r="AB23" s="43">
        <f>$D23*'Timelines'!Z28</f>
      </c>
      <c r="AC23" s="43">
        <f>$D23*'Timelines'!AA28</f>
      </c>
      <c r="AD23" s="43">
        <f>$D23*'Timelines'!AB28</f>
      </c>
      <c r="AE23" s="43">
        <f>$D23*'Timelines'!AC28</f>
      </c>
      <c r="AF23" s="43">
        <f>$D23*'Timelines'!AD28</f>
      </c>
      <c r="AG23" s="43">
        <f>$D23*'Timelines'!AE28</f>
      </c>
      <c r="AH23" s="43">
        <f>$D23*'Timelines'!AF28</f>
      </c>
      <c r="AI23" s="43">
        <f>$D23*'Timelines'!AG28</f>
      </c>
      <c r="AJ23" s="43">
        <f>$D23*'Timelines'!AH28</f>
      </c>
      <c r="AK23" s="43">
        <f>$D23*'Timelines'!AI28</f>
      </c>
      <c r="AL23" s="43">
        <f>$D23*'Timelines'!AJ28</f>
      </c>
      <c r="AM23" s="43">
        <f>$D23*'Timelines'!AK28</f>
      </c>
      <c r="AN23" s="43">
        <f>$D23*'Timelines'!AL28</f>
      </c>
      <c r="AO23" s="43">
        <f>$D23*'Timelines'!AM28</f>
      </c>
      <c r="AP23" s="43">
        <f>$D23*'Timelines'!AN28</f>
      </c>
      <c r="AQ23" s="43">
        <f>$D23*'Timelines'!AO28</f>
      </c>
      <c r="AR23" s="43">
        <f>$D23*'Timelines'!AP28</f>
      </c>
      <c r="AS23" s="43">
        <f>$D23*'Timelines'!AQ28</f>
      </c>
      <c r="AT23" s="43">
        <f>$D23*'Timelines'!AR28</f>
      </c>
      <c r="AU23" s="43">
        <f>$D23*'Timelines'!AS28</f>
      </c>
      <c r="AV23" s="43">
        <f>$D23*'Timelines'!AT28</f>
      </c>
      <c r="AW23" s="43">
        <f>$D23*'Timelines'!AU28</f>
      </c>
      <c r="AX23" s="43">
        <f>$D23*'Timelines'!AV28</f>
      </c>
      <c r="AY23" s="43">
        <f>$D23*'Timelines'!AW28</f>
      </c>
      <c r="AZ23" s="43">
        <f>$D23*'Timelines'!AX28</f>
      </c>
      <c r="BA23" s="43">
        <f>$D23*'Timelines'!AY28</f>
      </c>
      <c r="BB23" s="43">
        <f>$D23*'Timelines'!AZ28</f>
      </c>
      <c r="BC23" s="43">
        <f>$D23*'Timelines'!BA28</f>
      </c>
      <c r="BD23" s="43">
        <f>$D23*'Timelines'!BB28</f>
      </c>
      <c r="BE23" s="43">
        <f>$D23*'Timelines'!BC28</f>
      </c>
      <c r="BF23" s="43">
        <f>$D23*'Timelines'!BD28</f>
      </c>
      <c r="BG23" s="43">
        <f>$D23*'Timelines'!BE28</f>
      </c>
      <c r="BH23" s="43">
        <f>$D23*'Timelines'!BF28</f>
      </c>
      <c r="BI23" s="43">
        <f>$D23*'Timelines'!BG28</f>
      </c>
      <c r="BJ23" s="43">
        <f>$D23*'Timelines'!BH28</f>
      </c>
      <c r="BK23" s="43">
        <f>$D23*'Timelines'!BI28</f>
      </c>
      <c r="BL23" s="43">
        <f>$D23*'Timelines'!BJ28</f>
      </c>
      <c r="BM23" s="43">
        <f>$D23*'Timelines'!BK28</f>
      </c>
      <c r="BN23" s="43">
        <f>$D23*'Timelines'!BL28</f>
      </c>
      <c r="BO23" s="43">
        <f>$D23*'Timelines'!BM28</f>
      </c>
      <c r="BP23" s="43">
        <f>$D23*'Timelines'!BN28</f>
      </c>
      <c r="BQ23" s="43">
        <f>$D23*'Timelines'!BO28</f>
      </c>
      <c r="BR23" s="43">
        <f>$D23*'Timelines'!BP28</f>
      </c>
      <c r="BS23" s="43">
        <f>$D23*'Timelines'!BQ28</f>
      </c>
      <c r="BT23" s="43">
        <f>$D23*'Timelines'!BR28</f>
      </c>
      <c r="BU23" s="43">
        <f>$D23*'Timelines'!BS28</f>
      </c>
      <c r="BV23" s="43">
        <f>$D23*'Timelines'!BT28</f>
      </c>
      <c r="BW23" s="43">
        <f>$D23*'Timelines'!BU28</f>
      </c>
      <c r="BX23" s="43">
        <f>$D23*'Timelines'!BV28</f>
      </c>
      <c r="BY23" s="43">
        <f>$D23*'Timelines'!BW28</f>
      </c>
      <c r="BZ23" s="43">
        <f>$D23*'Timelines'!BX28</f>
      </c>
      <c r="CA23" s="43">
        <f>$D23*'Timelines'!BY28</f>
      </c>
      <c r="CB23" s="43">
        <f>$D23*'Timelines'!BZ28</f>
      </c>
      <c r="CC23" s="43">
        <f>$D23*'Timelines'!CA28</f>
      </c>
      <c r="CD23" s="43">
        <f>$D23*'Timelines'!CB28</f>
      </c>
      <c r="CE23" s="43">
        <f>$D23*'Timelines'!CC28</f>
      </c>
      <c r="CF23" s="43">
        <f>$D23*'Timelines'!CD28</f>
      </c>
      <c r="CG23" s="43">
        <f>$D23*'Timelines'!CE28</f>
      </c>
      <c r="CH23" s="43">
        <f>$D23*'Timelines'!CF28</f>
      </c>
      <c r="CI23" s="43">
        <f>$D23*'Timelines'!CG28</f>
      </c>
      <c r="CJ23" s="43">
        <f>$D23*'Timelines'!CH28</f>
      </c>
    </row>
    <row r="24" spans="1:88" s="44" customFormat="1" x14ac:dyDescent="0.25">
      <c r="A24" s="44" t="s">
        <v>266</v>
      </c>
      <c r="B24" s="44" t="s">
        <v>278</v>
      </c>
      <c r="C24" s="44" t="s">
        <v>291</v>
      </c>
      <c r="D24" s="45">
        <v>0</v>
      </c>
      <c r="E24" s="45">
        <f>$D24*'Timelines'!C29</f>
      </c>
      <c r="F24" s="45">
        <f>$D24*'Timelines'!D29</f>
      </c>
      <c r="G24" s="45">
        <f>$D24*'Timelines'!E29</f>
      </c>
      <c r="H24" s="45">
        <f>$D24*'Timelines'!F29</f>
      </c>
      <c r="I24" s="45">
        <f>$D24*'Timelines'!G29</f>
      </c>
      <c r="J24" s="45">
        <f>$D24*'Timelines'!H29</f>
      </c>
      <c r="K24" s="45">
        <f>$D24*'Timelines'!I29</f>
      </c>
      <c r="L24" s="45">
        <f>$D24*'Timelines'!J29</f>
      </c>
      <c r="M24" s="45">
        <f>$D24*'Timelines'!K29</f>
      </c>
      <c r="N24" s="45">
        <f>$D24*'Timelines'!L29</f>
      </c>
      <c r="O24" s="45">
        <f>$D24*'Timelines'!M29</f>
      </c>
      <c r="P24" s="45">
        <f>$D24*'Timelines'!N29</f>
      </c>
      <c r="Q24" s="45">
        <f>$D24*'Timelines'!O29</f>
      </c>
      <c r="R24" s="45">
        <f>$D24*'Timelines'!P29</f>
      </c>
      <c r="S24" s="45">
        <f>$D24*'Timelines'!Q29</f>
      </c>
      <c r="T24" s="45">
        <f>$D24*'Timelines'!R29</f>
      </c>
      <c r="U24" s="45">
        <f>$D24*'Timelines'!S29</f>
      </c>
      <c r="V24" s="45">
        <f>$D24*'Timelines'!T29</f>
      </c>
      <c r="W24" s="45">
        <f>$D24*'Timelines'!U29</f>
      </c>
      <c r="X24" s="45">
        <f>$D24*'Timelines'!V29</f>
      </c>
      <c r="Y24" s="45">
        <f>$D24*'Timelines'!W29</f>
      </c>
      <c r="Z24" s="45">
        <f>$D24*'Timelines'!X29</f>
      </c>
      <c r="AA24" s="45">
        <f>$D24*'Timelines'!Y29</f>
      </c>
      <c r="AB24" s="45">
        <f>$D24*'Timelines'!Z29</f>
      </c>
      <c r="AC24" s="45">
        <f>$D24*'Timelines'!AA29</f>
      </c>
      <c r="AD24" s="45">
        <f>$D24*'Timelines'!AB29</f>
      </c>
      <c r="AE24" s="45">
        <f>$D24*'Timelines'!AC29</f>
      </c>
      <c r="AF24" s="45">
        <f>$D24*'Timelines'!AD29</f>
      </c>
      <c r="AG24" s="45">
        <f>$D24*'Timelines'!AE29</f>
      </c>
      <c r="AH24" s="45">
        <f>$D24*'Timelines'!AF29</f>
      </c>
      <c r="AI24" s="45">
        <f>$D24*'Timelines'!AG29</f>
      </c>
      <c r="AJ24" s="45">
        <f>$D24*'Timelines'!AH29</f>
      </c>
      <c r="AK24" s="45">
        <f>$D24*'Timelines'!AI29</f>
      </c>
      <c r="AL24" s="45">
        <f>$D24*'Timelines'!AJ29</f>
      </c>
      <c r="AM24" s="45">
        <f>$D24*'Timelines'!AK29</f>
      </c>
      <c r="AN24" s="45">
        <f>$D24*'Timelines'!AL29</f>
      </c>
      <c r="AO24" s="45">
        <f>$D24*'Timelines'!AM29</f>
      </c>
      <c r="AP24" s="45">
        <f>$D24*'Timelines'!AN29</f>
      </c>
      <c r="AQ24" s="45">
        <f>$D24*'Timelines'!AO29</f>
      </c>
      <c r="AR24" s="45">
        <f>$D24*'Timelines'!AP29</f>
      </c>
      <c r="AS24" s="45">
        <f>$D24*'Timelines'!AQ29</f>
      </c>
      <c r="AT24" s="45">
        <f>$D24*'Timelines'!AR29</f>
      </c>
      <c r="AU24" s="45">
        <f>$D24*'Timelines'!AS29</f>
      </c>
      <c r="AV24" s="45">
        <f>$D24*'Timelines'!AT29</f>
      </c>
      <c r="AW24" s="45">
        <f>$D24*'Timelines'!AU29</f>
      </c>
      <c r="AX24" s="45">
        <f>$D24*'Timelines'!AV29</f>
      </c>
      <c r="AY24" s="45">
        <f>$D24*'Timelines'!AW29</f>
      </c>
      <c r="AZ24" s="45">
        <f>$D24*'Timelines'!AX29</f>
      </c>
      <c r="BA24" s="45">
        <f>$D24*'Timelines'!AY29</f>
      </c>
      <c r="BB24" s="45">
        <f>$D24*'Timelines'!AZ29</f>
      </c>
      <c r="BC24" s="45">
        <f>$D24*'Timelines'!BA29</f>
      </c>
      <c r="BD24" s="45">
        <f>$D24*'Timelines'!BB29</f>
      </c>
      <c r="BE24" s="45">
        <f>$D24*'Timelines'!BC29</f>
      </c>
      <c r="BF24" s="45">
        <f>$D24*'Timelines'!BD29</f>
      </c>
      <c r="BG24" s="45">
        <f>$D24*'Timelines'!BE29</f>
      </c>
      <c r="BH24" s="45">
        <f>$D24*'Timelines'!BF29</f>
      </c>
      <c r="BI24" s="45">
        <f>$D24*'Timelines'!BG29</f>
      </c>
      <c r="BJ24" s="45">
        <f>$D24*'Timelines'!BH29</f>
      </c>
      <c r="BK24" s="45">
        <f>$D24*'Timelines'!BI29</f>
      </c>
      <c r="BL24" s="45">
        <f>$D24*'Timelines'!BJ29</f>
      </c>
      <c r="BM24" s="45">
        <f>$D24*'Timelines'!BK29</f>
      </c>
      <c r="BN24" s="45">
        <f>$D24*'Timelines'!BL29</f>
      </c>
      <c r="BO24" s="45">
        <f>$D24*'Timelines'!BM29</f>
      </c>
      <c r="BP24" s="45">
        <f>$D24*'Timelines'!BN29</f>
      </c>
      <c r="BQ24" s="45">
        <f>$D24*'Timelines'!BO29</f>
      </c>
      <c r="BR24" s="45">
        <f>$D24*'Timelines'!BP29</f>
      </c>
      <c r="BS24" s="45">
        <f>$D24*'Timelines'!BQ29</f>
      </c>
      <c r="BT24" s="45">
        <f>$D24*'Timelines'!BR29</f>
      </c>
      <c r="BU24" s="45">
        <f>$D24*'Timelines'!BS29</f>
      </c>
      <c r="BV24" s="45">
        <f>$D24*'Timelines'!BT29</f>
      </c>
      <c r="BW24" s="45">
        <f>$D24*'Timelines'!BU29</f>
      </c>
      <c r="BX24" s="45">
        <f>$D24*'Timelines'!BV29</f>
      </c>
      <c r="BY24" s="45">
        <f>$D24*'Timelines'!BW29</f>
      </c>
      <c r="BZ24" s="45">
        <f>$D24*'Timelines'!BX29</f>
      </c>
      <c r="CA24" s="45">
        <f>$D24*'Timelines'!BY29</f>
      </c>
      <c r="CB24" s="45">
        <f>$D24*'Timelines'!BZ29</f>
      </c>
      <c r="CC24" s="45">
        <f>$D24*'Timelines'!CA29</f>
      </c>
      <c r="CD24" s="45">
        <f>$D24*'Timelines'!CB29</f>
      </c>
      <c r="CE24" s="45">
        <f>$D24*'Timelines'!CC29</f>
      </c>
      <c r="CF24" s="45">
        <f>$D24*'Timelines'!CD29</f>
      </c>
      <c r="CG24" s="45">
        <f>$D24*'Timelines'!CE29</f>
      </c>
      <c r="CH24" s="45">
        <f>$D24*'Timelines'!CF29</f>
      </c>
      <c r="CI24" s="45">
        <f>$D24*'Timelines'!CG29</f>
      </c>
      <c r="CJ24" s="45">
        <f>$D24*'Timelines'!CH29</f>
      </c>
    </row>
    <row r="25" spans="1:88" x14ac:dyDescent="0.25">
      <c r="A25" t="s">
        <v>266</v>
      </c>
      <c r="B25" t="s">
        <v>278</v>
      </c>
      <c r="C25" t="s">
        <v>292</v>
      </c>
      <c r="D25" s="43">
        <v>0</v>
      </c>
      <c r="E25" s="43">
        <f>$D25*'Timelines'!C30</f>
      </c>
      <c r="F25" s="43">
        <f>$D25*'Timelines'!D30</f>
      </c>
      <c r="G25" s="43">
        <f>$D25*'Timelines'!E30</f>
      </c>
      <c r="H25" s="43">
        <f>$D25*'Timelines'!F30</f>
      </c>
      <c r="I25" s="43">
        <f>$D25*'Timelines'!G30</f>
      </c>
      <c r="J25" s="43">
        <f>$D25*'Timelines'!H30</f>
      </c>
      <c r="K25" s="43">
        <f>$D25*'Timelines'!I30</f>
      </c>
      <c r="L25" s="43">
        <f>$D25*'Timelines'!J30</f>
      </c>
      <c r="M25" s="43">
        <f>$D25*'Timelines'!K30</f>
      </c>
      <c r="N25" s="43">
        <f>$D25*'Timelines'!L30</f>
      </c>
      <c r="O25" s="43">
        <f>$D25*'Timelines'!M30</f>
      </c>
      <c r="P25" s="43">
        <f>$D25*'Timelines'!N30</f>
      </c>
      <c r="Q25" s="43">
        <f>$D25*'Timelines'!O30</f>
      </c>
      <c r="R25" s="43">
        <f>$D25*'Timelines'!P30</f>
      </c>
      <c r="S25" s="43">
        <f>$D25*'Timelines'!Q30</f>
      </c>
      <c r="T25" s="43">
        <f>$D25*'Timelines'!R30</f>
      </c>
      <c r="U25" s="43">
        <f>$D25*'Timelines'!S30</f>
      </c>
      <c r="V25" s="43">
        <f>$D25*'Timelines'!T30</f>
      </c>
      <c r="W25" s="43">
        <f>$D25*'Timelines'!U30</f>
      </c>
      <c r="X25" s="43">
        <f>$D25*'Timelines'!V30</f>
      </c>
      <c r="Y25" s="43">
        <f>$D25*'Timelines'!W30</f>
      </c>
      <c r="Z25" s="43">
        <f>$D25*'Timelines'!X30</f>
      </c>
      <c r="AA25" s="43">
        <f>$D25*'Timelines'!Y30</f>
      </c>
      <c r="AB25" s="43">
        <f>$D25*'Timelines'!Z30</f>
      </c>
      <c r="AC25" s="43">
        <f>$D25*'Timelines'!AA30</f>
      </c>
      <c r="AD25" s="43">
        <f>$D25*'Timelines'!AB30</f>
      </c>
      <c r="AE25" s="43">
        <f>$D25*'Timelines'!AC30</f>
      </c>
      <c r="AF25" s="43">
        <f>$D25*'Timelines'!AD30</f>
      </c>
      <c r="AG25" s="43">
        <f>$D25*'Timelines'!AE30</f>
      </c>
      <c r="AH25" s="43">
        <f>$D25*'Timelines'!AF30</f>
      </c>
      <c r="AI25" s="43">
        <f>$D25*'Timelines'!AG30</f>
      </c>
      <c r="AJ25" s="43">
        <f>$D25*'Timelines'!AH30</f>
      </c>
      <c r="AK25" s="43">
        <f>$D25*'Timelines'!AI30</f>
      </c>
      <c r="AL25" s="43">
        <f>$D25*'Timelines'!AJ30</f>
      </c>
      <c r="AM25" s="43">
        <f>$D25*'Timelines'!AK30</f>
      </c>
      <c r="AN25" s="43">
        <f>$D25*'Timelines'!AL30</f>
      </c>
      <c r="AO25" s="43">
        <f>$D25*'Timelines'!AM30</f>
      </c>
      <c r="AP25" s="43">
        <f>$D25*'Timelines'!AN30</f>
      </c>
      <c r="AQ25" s="43">
        <f>$D25*'Timelines'!AO30</f>
      </c>
      <c r="AR25" s="43">
        <f>$D25*'Timelines'!AP30</f>
      </c>
      <c r="AS25" s="43">
        <f>$D25*'Timelines'!AQ30</f>
      </c>
      <c r="AT25" s="43">
        <f>$D25*'Timelines'!AR30</f>
      </c>
      <c r="AU25" s="43">
        <f>$D25*'Timelines'!AS30</f>
      </c>
      <c r="AV25" s="43">
        <f>$D25*'Timelines'!AT30</f>
      </c>
      <c r="AW25" s="43">
        <f>$D25*'Timelines'!AU30</f>
      </c>
      <c r="AX25" s="43">
        <f>$D25*'Timelines'!AV30</f>
      </c>
      <c r="AY25" s="43">
        <f>$D25*'Timelines'!AW30</f>
      </c>
      <c r="AZ25" s="43">
        <f>$D25*'Timelines'!AX30</f>
      </c>
      <c r="BA25" s="43">
        <f>$D25*'Timelines'!AY30</f>
      </c>
      <c r="BB25" s="43">
        <f>$D25*'Timelines'!AZ30</f>
      </c>
      <c r="BC25" s="43">
        <f>$D25*'Timelines'!BA30</f>
      </c>
      <c r="BD25" s="43">
        <f>$D25*'Timelines'!BB30</f>
      </c>
      <c r="BE25" s="43">
        <f>$D25*'Timelines'!BC30</f>
      </c>
      <c r="BF25" s="43">
        <f>$D25*'Timelines'!BD30</f>
      </c>
      <c r="BG25" s="43">
        <f>$D25*'Timelines'!BE30</f>
      </c>
      <c r="BH25" s="43">
        <f>$D25*'Timelines'!BF30</f>
      </c>
      <c r="BI25" s="43">
        <f>$D25*'Timelines'!BG30</f>
      </c>
      <c r="BJ25" s="43">
        <f>$D25*'Timelines'!BH30</f>
      </c>
      <c r="BK25" s="43">
        <f>$D25*'Timelines'!BI30</f>
      </c>
      <c r="BL25" s="43">
        <f>$D25*'Timelines'!BJ30</f>
      </c>
      <c r="BM25" s="43">
        <f>$D25*'Timelines'!BK30</f>
      </c>
      <c r="BN25" s="43">
        <f>$D25*'Timelines'!BL30</f>
      </c>
      <c r="BO25" s="43">
        <f>$D25*'Timelines'!BM30</f>
      </c>
      <c r="BP25" s="43">
        <f>$D25*'Timelines'!BN30</f>
      </c>
      <c r="BQ25" s="43">
        <f>$D25*'Timelines'!BO30</f>
      </c>
      <c r="BR25" s="43">
        <f>$D25*'Timelines'!BP30</f>
      </c>
      <c r="BS25" s="43">
        <f>$D25*'Timelines'!BQ30</f>
      </c>
      <c r="BT25" s="43">
        <f>$D25*'Timelines'!BR30</f>
      </c>
      <c r="BU25" s="43">
        <f>$D25*'Timelines'!BS30</f>
      </c>
      <c r="BV25" s="43">
        <f>$D25*'Timelines'!BT30</f>
      </c>
      <c r="BW25" s="43">
        <f>$D25*'Timelines'!BU30</f>
      </c>
      <c r="BX25" s="43">
        <f>$D25*'Timelines'!BV30</f>
      </c>
      <c r="BY25" s="43">
        <f>$D25*'Timelines'!BW30</f>
      </c>
      <c r="BZ25" s="43">
        <f>$D25*'Timelines'!BX30</f>
      </c>
      <c r="CA25" s="43">
        <f>$D25*'Timelines'!BY30</f>
      </c>
      <c r="CB25" s="43">
        <f>$D25*'Timelines'!BZ30</f>
      </c>
      <c r="CC25" s="43">
        <f>$D25*'Timelines'!CA30</f>
      </c>
      <c r="CD25" s="43">
        <f>$D25*'Timelines'!CB30</f>
      </c>
      <c r="CE25" s="43">
        <f>$D25*'Timelines'!CC30</f>
      </c>
      <c r="CF25" s="43">
        <f>$D25*'Timelines'!CD30</f>
      </c>
      <c r="CG25" s="43">
        <f>$D25*'Timelines'!CE30</f>
      </c>
      <c r="CH25" s="43">
        <f>$D25*'Timelines'!CF30</f>
      </c>
      <c r="CI25" s="43">
        <f>$D25*'Timelines'!CG30</f>
      </c>
      <c r="CJ25" s="43">
        <f>$D25*'Timelines'!CH30</f>
      </c>
    </row>
    <row r="26" spans="1:88" s="44" customFormat="1" x14ac:dyDescent="0.25">
      <c r="A26" s="44" t="s">
        <v>266</v>
      </c>
      <c r="B26" s="44" t="s">
        <v>293</v>
      </c>
      <c r="C26" s="44" t="s">
        <v>294</v>
      </c>
      <c r="D26" s="45">
        <v>180000</v>
      </c>
      <c r="E26" s="45">
        <v>15000</v>
      </c>
      <c r="F26" s="45">
        <v>15000</v>
      </c>
      <c r="G26" s="45">
        <v>15000</v>
      </c>
      <c r="H26" s="45">
        <v>15000</v>
      </c>
      <c r="I26" s="45">
        <v>15000</v>
      </c>
      <c r="J26" s="45">
        <v>15000</v>
      </c>
      <c r="K26" s="45">
        <v>15000</v>
      </c>
      <c r="L26" s="45">
        <v>15000</v>
      </c>
      <c r="M26" s="45">
        <v>15000</v>
      </c>
      <c r="N26" s="45">
        <v>15000</v>
      </c>
      <c r="O26" s="45">
        <v>15000</v>
      </c>
      <c r="P26" s="45">
        <v>15000</v>
      </c>
      <c r="Q26" s="45">
        <v>0</v>
      </c>
      <c r="R26" s="45">
        <v>0</v>
      </c>
      <c r="S26" s="45">
        <v>0</v>
      </c>
      <c r="T26" s="45">
        <v>0</v>
      </c>
      <c r="U26" s="45">
        <v>0</v>
      </c>
      <c r="V26" s="45">
        <v>0</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v>0</v>
      </c>
      <c r="AO26" s="45">
        <v>0</v>
      </c>
      <c r="AP26" s="45">
        <v>0</v>
      </c>
      <c r="AQ26" s="45">
        <v>0</v>
      </c>
      <c r="AR26" s="45">
        <v>0</v>
      </c>
      <c r="AS26" s="45">
        <v>0</v>
      </c>
      <c r="AT26" s="45">
        <v>0</v>
      </c>
      <c r="AU26" s="45">
        <v>0</v>
      </c>
      <c r="AV26" s="45">
        <v>0</v>
      </c>
      <c r="AW26" s="45">
        <v>0</v>
      </c>
      <c r="AX26" s="45">
        <v>0</v>
      </c>
      <c r="AY26" s="45">
        <v>0</v>
      </c>
      <c r="AZ26" s="45">
        <v>0</v>
      </c>
      <c r="BA26" s="45">
        <v>0</v>
      </c>
      <c r="BB26" s="45">
        <v>0</v>
      </c>
      <c r="BC26" s="45">
        <v>0</v>
      </c>
      <c r="BD26" s="45">
        <v>0</v>
      </c>
      <c r="BE26" s="45">
        <v>0</v>
      </c>
      <c r="BF26" s="45">
        <v>0</v>
      </c>
      <c r="BG26" s="45">
        <v>0</v>
      </c>
      <c r="BH26" s="45">
        <v>0</v>
      </c>
      <c r="BI26" s="45">
        <v>0</v>
      </c>
      <c r="BJ26" s="45">
        <v>0</v>
      </c>
      <c r="BK26" s="45">
        <v>0</v>
      </c>
      <c r="BL26" s="45">
        <v>0</v>
      </c>
      <c r="BM26" s="45">
        <v>0</v>
      </c>
      <c r="BN26" s="45">
        <v>0</v>
      </c>
      <c r="BO26" s="45">
        <v>0</v>
      </c>
      <c r="BP26" s="45">
        <v>0</v>
      </c>
      <c r="BQ26" s="45">
        <v>0</v>
      </c>
      <c r="BR26" s="45">
        <v>0</v>
      </c>
      <c r="BS26" s="45">
        <v>0</v>
      </c>
      <c r="BT26" s="45">
        <v>0</v>
      </c>
      <c r="BU26" s="45">
        <v>0</v>
      </c>
      <c r="BV26" s="45">
        <v>0</v>
      </c>
      <c r="BW26" s="45">
        <v>0</v>
      </c>
      <c r="BX26" s="45">
        <v>0</v>
      </c>
      <c r="BY26" s="45">
        <v>0</v>
      </c>
      <c r="BZ26" s="45">
        <v>0</v>
      </c>
      <c r="CA26" s="45">
        <v>0</v>
      </c>
      <c r="CB26" s="45">
        <v>0</v>
      </c>
      <c r="CC26" s="45">
        <v>0</v>
      </c>
      <c r="CD26" s="45">
        <v>0</v>
      </c>
      <c r="CE26" s="45">
        <v>0</v>
      </c>
      <c r="CF26" s="45">
        <v>0</v>
      </c>
      <c r="CG26" s="45">
        <v>0</v>
      </c>
      <c r="CH26" s="45">
        <v>0</v>
      </c>
      <c r="CI26" s="45">
        <v>0</v>
      </c>
      <c r="CJ26" s="45">
        <v>0</v>
      </c>
    </row>
    <row r="27" spans="1:88" x14ac:dyDescent="0.25">
      <c r="A27" t="s">
        <v>266</v>
      </c>
      <c r="B27" t="s">
        <v>293</v>
      </c>
      <c r="C27" t="s">
        <v>295</v>
      </c>
      <c r="D27" s="43">
        <v>528000</v>
      </c>
      <c r="E27" s="43">
        <v>0</v>
      </c>
      <c r="F27" s="43">
        <v>0</v>
      </c>
      <c r="G27" s="43">
        <v>0</v>
      </c>
      <c r="H27" s="43">
        <v>35200</v>
      </c>
      <c r="I27" s="43">
        <v>35200</v>
      </c>
      <c r="J27" s="43">
        <v>35200</v>
      </c>
      <c r="K27" s="43">
        <v>35200</v>
      </c>
      <c r="L27" s="43">
        <v>35200</v>
      </c>
      <c r="M27" s="43">
        <v>35200</v>
      </c>
      <c r="N27" s="43">
        <v>35200</v>
      </c>
      <c r="O27" s="43">
        <v>35200</v>
      </c>
      <c r="P27" s="43">
        <v>35200</v>
      </c>
      <c r="Q27" s="43">
        <v>35200</v>
      </c>
      <c r="R27" s="43">
        <v>35200</v>
      </c>
      <c r="S27" s="43">
        <v>35200</v>
      </c>
      <c r="T27" s="43">
        <v>35200</v>
      </c>
      <c r="U27" s="43">
        <v>35200</v>
      </c>
      <c r="V27" s="43">
        <v>35200</v>
      </c>
      <c r="W27" s="43">
        <v>0</v>
      </c>
      <c r="X27" s="43">
        <v>0</v>
      </c>
      <c r="Y27" s="43">
        <v>0</v>
      </c>
      <c r="Z27" s="43">
        <v>0</v>
      </c>
      <c r="AA27" s="43">
        <v>0</v>
      </c>
      <c r="AB27" s="43">
        <v>0</v>
      </c>
      <c r="AC27" s="43">
        <v>0</v>
      </c>
      <c r="AD27" s="43">
        <v>0</v>
      </c>
      <c r="AE27" s="43">
        <v>0</v>
      </c>
      <c r="AF27" s="43">
        <v>0</v>
      </c>
      <c r="AG27" s="43">
        <v>0</v>
      </c>
      <c r="AH27" s="43">
        <v>0</v>
      </c>
      <c r="AI27" s="43">
        <v>0</v>
      </c>
      <c r="AJ27" s="43">
        <v>0</v>
      </c>
      <c r="AK27" s="43">
        <v>0</v>
      </c>
      <c r="AL27" s="43">
        <v>0</v>
      </c>
      <c r="AM27" s="43">
        <v>0</v>
      </c>
      <c r="AN27" s="43">
        <v>0</v>
      </c>
      <c r="AO27" s="43">
        <v>0</v>
      </c>
      <c r="AP27" s="43">
        <v>0</v>
      </c>
      <c r="AQ27" s="43">
        <v>0</v>
      </c>
      <c r="AR27" s="43">
        <v>0</v>
      </c>
      <c r="AS27" s="43">
        <v>0</v>
      </c>
      <c r="AT27" s="43">
        <v>0</v>
      </c>
      <c r="AU27" s="43">
        <v>0</v>
      </c>
      <c r="AV27" s="43">
        <v>0</v>
      </c>
      <c r="AW27" s="43">
        <v>0</v>
      </c>
      <c r="AX27" s="43">
        <v>0</v>
      </c>
      <c r="AY27" s="43">
        <v>0</v>
      </c>
      <c r="AZ27" s="43">
        <v>0</v>
      </c>
      <c r="BA27" s="43">
        <v>0</v>
      </c>
      <c r="BB27" s="43">
        <v>0</v>
      </c>
      <c r="BC27" s="43">
        <v>0</v>
      </c>
      <c r="BD27" s="43">
        <v>0</v>
      </c>
      <c r="BE27" s="43">
        <v>0</v>
      </c>
      <c r="BF27" s="43">
        <v>0</v>
      </c>
      <c r="BG27" s="43">
        <v>0</v>
      </c>
      <c r="BH27" s="43">
        <v>0</v>
      </c>
      <c r="BI27" s="43">
        <v>0</v>
      </c>
      <c r="BJ27" s="43">
        <v>0</v>
      </c>
      <c r="BK27" s="43">
        <v>0</v>
      </c>
      <c r="BL27" s="43">
        <v>0</v>
      </c>
      <c r="BM27" s="43">
        <v>0</v>
      </c>
      <c r="BN27" s="43">
        <v>0</v>
      </c>
      <c r="BO27" s="43">
        <v>0</v>
      </c>
      <c r="BP27" s="43">
        <v>0</v>
      </c>
      <c r="BQ27" s="43">
        <v>0</v>
      </c>
      <c r="BR27" s="43">
        <v>0</v>
      </c>
      <c r="BS27" s="43">
        <v>0</v>
      </c>
      <c r="BT27" s="43">
        <v>0</v>
      </c>
      <c r="BU27" s="43">
        <v>0</v>
      </c>
      <c r="BV27" s="43">
        <v>0</v>
      </c>
      <c r="BW27" s="43">
        <v>0</v>
      </c>
      <c r="BX27" s="43">
        <v>0</v>
      </c>
      <c r="BY27" s="43">
        <v>0</v>
      </c>
      <c r="BZ27" s="43">
        <v>0</v>
      </c>
      <c r="CA27" s="43">
        <v>0</v>
      </c>
      <c r="CB27" s="43">
        <v>0</v>
      </c>
      <c r="CC27" s="43">
        <v>0</v>
      </c>
      <c r="CD27" s="43">
        <v>0</v>
      </c>
      <c r="CE27" s="43">
        <v>0</v>
      </c>
      <c r="CF27" s="43">
        <v>0</v>
      </c>
      <c r="CG27" s="43">
        <v>0</v>
      </c>
      <c r="CH27" s="43">
        <v>0</v>
      </c>
      <c r="CI27" s="43">
        <v>0</v>
      </c>
      <c r="CJ27" s="43">
        <v>0</v>
      </c>
    </row>
    <row r="28" spans="1:88" s="44" customFormat="1" x14ac:dyDescent="0.25">
      <c r="A28" s="44" t="s">
        <v>266</v>
      </c>
      <c r="B28" s="44" t="s">
        <v>293</v>
      </c>
      <c r="C28" s="44" t="s">
        <v>296</v>
      </c>
      <c r="D28" s="45">
        <v>392000</v>
      </c>
      <c r="E28" s="45">
        <v>0</v>
      </c>
      <c r="F28" s="45">
        <v>0</v>
      </c>
      <c r="G28" s="45">
        <v>0</v>
      </c>
      <c r="H28" s="45">
        <v>0</v>
      </c>
      <c r="I28" s="45">
        <v>0</v>
      </c>
      <c r="J28" s="45">
        <v>0</v>
      </c>
      <c r="K28" s="45">
        <v>0</v>
      </c>
      <c r="L28" s="45">
        <v>32666.666666666668</v>
      </c>
      <c r="M28" s="45">
        <v>32666.666666666668</v>
      </c>
      <c r="N28" s="45">
        <v>32666.666666666668</v>
      </c>
      <c r="O28" s="45">
        <v>32666.666666666668</v>
      </c>
      <c r="P28" s="45">
        <v>32666.666666666668</v>
      </c>
      <c r="Q28" s="45">
        <v>32666.666666666668</v>
      </c>
      <c r="R28" s="45">
        <v>32666.666666666668</v>
      </c>
      <c r="S28" s="45">
        <v>32666.666666666668</v>
      </c>
      <c r="T28" s="45">
        <v>32666.666666666668</v>
      </c>
      <c r="U28" s="45">
        <v>32666.666666666668</v>
      </c>
      <c r="V28" s="45">
        <v>32666.666666666668</v>
      </c>
      <c r="W28" s="45">
        <v>32666.666666666668</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v>0</v>
      </c>
      <c r="AR28" s="45">
        <v>0</v>
      </c>
      <c r="AS28" s="45">
        <v>0</v>
      </c>
      <c r="AT28" s="45">
        <v>0</v>
      </c>
      <c r="AU28" s="45">
        <v>0</v>
      </c>
      <c r="AV28" s="45">
        <v>0</v>
      </c>
      <c r="AW28" s="45">
        <v>0</v>
      </c>
      <c r="AX28" s="45">
        <v>0</v>
      </c>
      <c r="AY28" s="45">
        <v>0</v>
      </c>
      <c r="AZ28" s="45">
        <v>0</v>
      </c>
      <c r="BA28" s="45">
        <v>0</v>
      </c>
      <c r="BB28" s="45">
        <v>0</v>
      </c>
      <c r="BC28" s="45">
        <v>0</v>
      </c>
      <c r="BD28" s="45">
        <v>0</v>
      </c>
      <c r="BE28" s="45">
        <v>0</v>
      </c>
      <c r="BF28" s="45">
        <v>0</v>
      </c>
      <c r="BG28" s="45">
        <v>0</v>
      </c>
      <c r="BH28" s="45">
        <v>0</v>
      </c>
      <c r="BI28" s="45">
        <v>0</v>
      </c>
      <c r="BJ28" s="45">
        <v>0</v>
      </c>
      <c r="BK28" s="45">
        <v>0</v>
      </c>
      <c r="BL28" s="45">
        <v>0</v>
      </c>
      <c r="BM28" s="45">
        <v>0</v>
      </c>
      <c r="BN28" s="45">
        <v>0</v>
      </c>
      <c r="BO28" s="45">
        <v>0</v>
      </c>
      <c r="BP28" s="45">
        <v>0</v>
      </c>
      <c r="BQ28" s="45">
        <v>0</v>
      </c>
      <c r="BR28" s="45">
        <v>0</v>
      </c>
      <c r="BS28" s="45">
        <v>0</v>
      </c>
      <c r="BT28" s="45">
        <v>0</v>
      </c>
      <c r="BU28" s="45">
        <v>0</v>
      </c>
      <c r="BV28" s="45">
        <v>0</v>
      </c>
      <c r="BW28" s="45">
        <v>0</v>
      </c>
      <c r="BX28" s="45">
        <v>0</v>
      </c>
      <c r="BY28" s="45">
        <v>0</v>
      </c>
      <c r="BZ28" s="45">
        <v>0</v>
      </c>
      <c r="CA28" s="45">
        <v>0</v>
      </c>
      <c r="CB28" s="45">
        <v>0</v>
      </c>
      <c r="CC28" s="45">
        <v>0</v>
      </c>
      <c r="CD28" s="45">
        <v>0</v>
      </c>
      <c r="CE28" s="45">
        <v>0</v>
      </c>
      <c r="CF28" s="45">
        <v>0</v>
      </c>
      <c r="CG28" s="45">
        <v>0</v>
      </c>
      <c r="CH28" s="45">
        <v>0</v>
      </c>
      <c r="CI28" s="45">
        <v>0</v>
      </c>
      <c r="CJ28" s="45">
        <v>0</v>
      </c>
    </row>
    <row r="29" spans="1:88" s="46" customFormat="1" x14ac:dyDescent="0.25">
      <c r="A29" s="46" t="s">
        <v>266</v>
      </c>
      <c r="B29" s="46" t="s">
        <v>85</v>
      </c>
      <c r="C29" s="46" t="s">
        <v>297</v>
      </c>
      <c r="D29" s="47">
        <f>SUM(E29:CJ29)</f>
      </c>
      <c r="E29" s="47">
        <f>SUM(E26:E28)</f>
      </c>
      <c r="F29" s="47">
        <f>SUM(F26:F28)</f>
      </c>
      <c r="G29" s="47">
        <f>SUM(G26:G28)</f>
      </c>
      <c r="H29" s="47">
        <f>SUM(H26:H28)</f>
      </c>
      <c r="I29" s="47">
        <f>SUM(I26:I28)</f>
      </c>
      <c r="J29" s="47">
        <f>SUM(J26:J28)</f>
      </c>
      <c r="K29" s="47">
        <f>SUM(K26:K28)</f>
      </c>
      <c r="L29" s="47">
        <f>SUM(L26:L28)</f>
      </c>
      <c r="M29" s="47">
        <f>SUM(M26:M28)</f>
      </c>
      <c r="N29" s="47">
        <f>SUM(N26:N28)</f>
      </c>
      <c r="O29" s="47">
        <f>SUM(O26:O28)</f>
      </c>
      <c r="P29" s="47">
        <f>SUM(P26:P28)</f>
      </c>
      <c r="Q29" s="47">
        <f>SUM(Q26:Q28)</f>
      </c>
      <c r="R29" s="47">
        <f>SUM(R26:R28)</f>
      </c>
      <c r="S29" s="47">
        <f>SUM(S26:S28)</f>
      </c>
      <c r="T29" s="47">
        <f>SUM(T26:T28)</f>
      </c>
      <c r="U29" s="47">
        <f>SUM(U26:U28)</f>
      </c>
      <c r="V29" s="47">
        <f>SUM(V26:V28)</f>
      </c>
      <c r="W29" s="47">
        <f>SUM(W26:W28)</f>
      </c>
      <c r="X29" s="47">
        <f>SUM(X26:X28)</f>
      </c>
      <c r="Y29" s="47">
        <f>SUM(Y26:Y28)</f>
      </c>
      <c r="Z29" s="47">
        <f>SUM(Z26:Z28)</f>
      </c>
      <c r="AA29" s="47">
        <f>SUM(AA26:AA28)</f>
      </c>
      <c r="AB29" s="47">
        <f>SUM(AB26:AB28)</f>
      </c>
      <c r="AC29" s="47">
        <f>SUM(AC26:AC28)</f>
      </c>
      <c r="AD29" s="47">
        <f>SUM(AD26:AD28)</f>
      </c>
      <c r="AE29" s="47">
        <f>SUM(AE26:AE28)</f>
      </c>
      <c r="AF29" s="47">
        <f>SUM(AF26:AF28)</f>
      </c>
      <c r="AG29" s="47">
        <f>SUM(AG26:AG28)</f>
      </c>
      <c r="AH29" s="47">
        <f>SUM(AH26:AH28)</f>
      </c>
      <c r="AI29" s="47">
        <f>SUM(AI26:AI28)</f>
      </c>
      <c r="AJ29" s="47">
        <f>SUM(AJ26:AJ28)</f>
      </c>
      <c r="AK29" s="47">
        <f>SUM(AK26:AK28)</f>
      </c>
      <c r="AL29" s="47">
        <f>SUM(AL26:AL28)</f>
      </c>
      <c r="AM29" s="47">
        <f>SUM(AM26:AM28)</f>
      </c>
      <c r="AN29" s="47">
        <f>SUM(AN26:AN28)</f>
      </c>
      <c r="AO29" s="47">
        <f>SUM(AO26:AO28)</f>
      </c>
      <c r="AP29" s="47">
        <f>SUM(AP26:AP28)</f>
      </c>
      <c r="AQ29" s="47">
        <f>SUM(AQ26:AQ28)</f>
      </c>
      <c r="AR29" s="47">
        <f>SUM(AR26:AR28)</f>
      </c>
      <c r="AS29" s="47">
        <f>SUM(AS26:AS28)</f>
      </c>
      <c r="AT29" s="47">
        <f>SUM(AT26:AT28)</f>
      </c>
      <c r="AU29" s="47">
        <f>SUM(AU26:AU28)</f>
      </c>
      <c r="AV29" s="47">
        <f>SUM(AV26:AV28)</f>
      </c>
      <c r="AW29" s="47">
        <f>SUM(AW26:AW28)</f>
      </c>
      <c r="AX29" s="47">
        <f>SUM(AX26:AX28)</f>
      </c>
      <c r="AY29" s="47">
        <f>SUM(AY26:AY28)</f>
      </c>
      <c r="AZ29" s="47">
        <f>SUM(AZ26:AZ28)</f>
      </c>
      <c r="BA29" s="47">
        <f>SUM(BA26:BA28)</f>
      </c>
      <c r="BB29" s="47">
        <f>SUM(BB26:BB28)</f>
      </c>
      <c r="BC29" s="47">
        <f>SUM(BC26:BC28)</f>
      </c>
      <c r="BD29" s="47">
        <f>SUM(BD26:BD28)</f>
      </c>
      <c r="BE29" s="47">
        <f>SUM(BE26:BE28)</f>
      </c>
      <c r="BF29" s="47">
        <f>SUM(BF26:BF28)</f>
      </c>
      <c r="BG29" s="47">
        <f>SUM(BG26:BG28)</f>
      </c>
      <c r="BH29" s="47">
        <f>SUM(BH26:BH28)</f>
      </c>
      <c r="BI29" s="47">
        <f>SUM(BI26:BI28)</f>
      </c>
      <c r="BJ29" s="47">
        <f>SUM(BJ26:BJ28)</f>
      </c>
      <c r="BK29" s="47">
        <f>SUM(BK26:BK28)</f>
      </c>
      <c r="BL29" s="47">
        <f>SUM(BL26:BL28)</f>
      </c>
      <c r="BM29" s="47">
        <f>SUM(BM26:BM28)</f>
      </c>
      <c r="BN29" s="47">
        <f>SUM(BN26:BN28)</f>
      </c>
      <c r="BO29" s="47">
        <f>SUM(BO26:BO28)</f>
      </c>
      <c r="BP29" s="47">
        <f>SUM(BP26:BP28)</f>
      </c>
      <c r="BQ29" s="47">
        <f>SUM(BQ26:BQ28)</f>
      </c>
      <c r="BR29" s="47">
        <f>SUM(BR26:BR28)</f>
      </c>
      <c r="BS29" s="47">
        <f>SUM(BS26:BS28)</f>
      </c>
      <c r="BT29" s="47">
        <f>SUM(BT26:BT28)</f>
      </c>
      <c r="BU29" s="47">
        <f>SUM(BU26:BU28)</f>
      </c>
      <c r="BV29" s="47">
        <f>SUM(BV26:BV28)</f>
      </c>
      <c r="BW29" s="47">
        <f>SUM(BW26:BW28)</f>
      </c>
      <c r="BX29" s="47">
        <f>SUM(BX26:BX28)</f>
      </c>
      <c r="BY29" s="47">
        <f>SUM(BY26:BY28)</f>
      </c>
      <c r="BZ29" s="47">
        <f>SUM(BZ26:BZ28)</f>
      </c>
      <c r="CA29" s="47">
        <f>SUM(CA26:CA28)</f>
      </c>
      <c r="CB29" s="47">
        <f>SUM(CB26:CB28)</f>
      </c>
      <c r="CC29" s="47">
        <f>SUM(CC26:CC28)</f>
      </c>
      <c r="CD29" s="47">
        <f>SUM(CD26:CD28)</f>
      </c>
      <c r="CE29" s="47">
        <f>SUM(CE26:CE28)</f>
      </c>
      <c r="CF29" s="47">
        <f>SUM(CF26:CF28)</f>
      </c>
      <c r="CG29" s="47">
        <f>SUM(CG26:CG28)</f>
      </c>
      <c r="CH29" s="47">
        <f>SUM(CH26:CH28)</f>
      </c>
      <c r="CI29" s="47">
        <f>SUM(CI26:CI28)</f>
      </c>
      <c r="CJ29" s="47">
        <f>SUM(CJ26:CJ28)</f>
      </c>
    </row>
    <row r="30" spans="1:88" s="46" customFormat="1" x14ac:dyDescent="0.25">
      <c r="A30" s="46" t="s">
        <v>266</v>
      </c>
      <c r="B30" s="46" t="s">
        <v>85</v>
      </c>
      <c r="C30" s="46" t="s">
        <v>298</v>
      </c>
      <c r="D30" s="47">
        <f>SUM(E30:CJ30)</f>
      </c>
      <c r="E30" s="47">
        <f>SUM(E12:E25)</f>
      </c>
      <c r="F30" s="47">
        <f>SUM(F12:F25)</f>
      </c>
      <c r="G30" s="47">
        <f>SUM(G12:G25)</f>
      </c>
      <c r="H30" s="47">
        <f>SUM(H12:H25)</f>
      </c>
      <c r="I30" s="47">
        <f>SUM(I12:I25)</f>
      </c>
      <c r="J30" s="47">
        <f>SUM(J12:J25)</f>
      </c>
      <c r="K30" s="47">
        <f>SUM(K12:K25)</f>
      </c>
      <c r="L30" s="47">
        <f>SUM(L12:L25)</f>
      </c>
      <c r="M30" s="47">
        <f>SUM(M12:M25)</f>
      </c>
      <c r="N30" s="47">
        <f>SUM(N12:N25)</f>
      </c>
      <c r="O30" s="47">
        <f>SUM(O12:O25)</f>
      </c>
      <c r="P30" s="47">
        <f>SUM(P12:P25)</f>
      </c>
      <c r="Q30" s="47">
        <f>SUM(Q12:Q25)</f>
      </c>
      <c r="R30" s="47">
        <f>SUM(R12:R25)</f>
      </c>
      <c r="S30" s="47">
        <f>SUM(S12:S25)</f>
      </c>
      <c r="T30" s="47">
        <f>SUM(T12:T25)</f>
      </c>
      <c r="U30" s="47">
        <f>SUM(U12:U25)</f>
      </c>
      <c r="V30" s="47">
        <f>SUM(V12:V25)</f>
      </c>
      <c r="W30" s="47">
        <f>SUM(W12:W25)</f>
      </c>
      <c r="X30" s="47">
        <f>SUM(X12:X25)</f>
      </c>
      <c r="Y30" s="47">
        <f>SUM(Y12:Y25)</f>
      </c>
      <c r="Z30" s="47">
        <f>SUM(Z12:Z25)</f>
      </c>
      <c r="AA30" s="47">
        <f>SUM(AA12:AA25)</f>
      </c>
      <c r="AB30" s="47">
        <f>SUM(AB12:AB25)</f>
      </c>
      <c r="AC30" s="47">
        <f>SUM(AC12:AC25)</f>
      </c>
      <c r="AD30" s="47">
        <f>SUM(AD12:AD25)</f>
      </c>
      <c r="AE30" s="47">
        <f>SUM(AE12:AE25)</f>
      </c>
      <c r="AF30" s="47">
        <f>SUM(AF12:AF25)</f>
      </c>
      <c r="AG30" s="47">
        <f>SUM(AG12:AG25)</f>
      </c>
      <c r="AH30" s="47">
        <f>SUM(AH12:AH25)</f>
      </c>
      <c r="AI30" s="47">
        <f>SUM(AI12:AI25)</f>
      </c>
      <c r="AJ30" s="47">
        <f>SUM(AJ12:AJ25)</f>
      </c>
      <c r="AK30" s="47">
        <f>SUM(AK12:AK25)</f>
      </c>
      <c r="AL30" s="47">
        <f>SUM(AL12:AL25)</f>
      </c>
      <c r="AM30" s="47">
        <f>SUM(AM12:AM25)</f>
      </c>
      <c r="AN30" s="47">
        <f>SUM(AN12:AN25)</f>
      </c>
      <c r="AO30" s="47">
        <f>SUM(AO12:AO25)</f>
      </c>
      <c r="AP30" s="47">
        <f>SUM(AP12:AP25)</f>
      </c>
      <c r="AQ30" s="47">
        <f>SUM(AQ12:AQ25)</f>
      </c>
      <c r="AR30" s="47">
        <f>SUM(AR12:AR25)</f>
      </c>
      <c r="AS30" s="47">
        <f>SUM(AS12:AS25)</f>
      </c>
      <c r="AT30" s="47">
        <f>SUM(AT12:AT25)</f>
      </c>
      <c r="AU30" s="47">
        <f>SUM(AU12:AU25)</f>
      </c>
      <c r="AV30" s="47">
        <f>SUM(AV12:AV25)</f>
      </c>
      <c r="AW30" s="47">
        <f>SUM(AW12:AW25)</f>
      </c>
      <c r="AX30" s="47">
        <f>SUM(AX12:AX25)</f>
      </c>
      <c r="AY30" s="47">
        <f>SUM(AY12:AY25)</f>
      </c>
      <c r="AZ30" s="47">
        <f>SUM(AZ12:AZ25)</f>
      </c>
      <c r="BA30" s="47">
        <f>SUM(BA12:BA25)</f>
      </c>
      <c r="BB30" s="47">
        <f>SUM(BB12:BB25)</f>
      </c>
      <c r="BC30" s="47">
        <f>SUM(BC12:BC25)</f>
      </c>
      <c r="BD30" s="47">
        <f>SUM(BD12:BD25)</f>
      </c>
      <c r="BE30" s="47">
        <f>SUM(BE12:BE25)</f>
      </c>
      <c r="BF30" s="47">
        <f>SUM(BF12:BF25)</f>
      </c>
      <c r="BG30" s="47">
        <f>SUM(BG12:BG25)</f>
      </c>
      <c r="BH30" s="47">
        <f>SUM(BH12:BH25)</f>
      </c>
      <c r="BI30" s="47">
        <f>SUM(BI12:BI25)</f>
      </c>
      <c r="BJ30" s="47">
        <f>SUM(BJ12:BJ25)</f>
      </c>
      <c r="BK30" s="47">
        <f>SUM(BK12:BK25)</f>
      </c>
      <c r="BL30" s="47">
        <f>SUM(BL12:BL25)</f>
      </c>
      <c r="BM30" s="47">
        <f>SUM(BM12:BM25)</f>
      </c>
      <c r="BN30" s="47">
        <f>SUM(BN12:BN25)</f>
      </c>
      <c r="BO30" s="47">
        <f>SUM(BO12:BO25)</f>
      </c>
      <c r="BP30" s="47">
        <f>SUM(BP12:BP25)</f>
      </c>
      <c r="BQ30" s="47">
        <f>SUM(BQ12:BQ25)</f>
      </c>
      <c r="BR30" s="47">
        <f>SUM(BR12:BR25)</f>
      </c>
      <c r="BS30" s="47">
        <f>SUM(BS12:BS25)</f>
      </c>
      <c r="BT30" s="47">
        <f>SUM(BT12:BT25)</f>
      </c>
      <c r="BU30" s="47">
        <f>SUM(BU12:BU25)</f>
      </c>
      <c r="BV30" s="47">
        <f>SUM(BV12:BV25)</f>
      </c>
      <c r="BW30" s="47">
        <f>SUM(BW12:BW25)</f>
      </c>
      <c r="BX30" s="47">
        <f>SUM(BX12:BX25)</f>
      </c>
      <c r="BY30" s="47">
        <f>SUM(BY12:BY25)</f>
      </c>
      <c r="BZ30" s="47">
        <f>SUM(BZ12:BZ25)</f>
      </c>
      <c r="CA30" s="47">
        <f>SUM(CA12:CA25)</f>
      </c>
      <c r="CB30" s="47">
        <f>SUM(CB12:CB25)</f>
      </c>
      <c r="CC30" s="47">
        <f>SUM(CC12:CC25)</f>
      </c>
      <c r="CD30" s="47">
        <f>SUM(CD12:CD25)</f>
      </c>
      <c r="CE30" s="47">
        <f>SUM(CE12:CE25)</f>
      </c>
      <c r="CF30" s="47">
        <f>SUM(CF12:CF25)</f>
      </c>
      <c r="CG30" s="47">
        <f>SUM(CG12:CG25)</f>
      </c>
      <c r="CH30" s="47">
        <f>SUM(CH12:CH25)</f>
      </c>
      <c r="CI30" s="47">
        <f>SUM(CI12:CI25)</f>
      </c>
      <c r="CJ30" s="47">
        <f>SUM(CJ12:CJ25)</f>
      </c>
    </row>
    <row r="31" spans="1:88" s="50" customFormat="1" x14ac:dyDescent="0.25">
      <c r="A31" s="50" t="s">
        <v>266</v>
      </c>
      <c r="B31" s="50" t="s">
        <v>85</v>
      </c>
      <c r="C31" s="50" t="s">
        <v>299</v>
      </c>
      <c r="D31" s="51">
        <f>SUM(E31:CJ31)</f>
      </c>
      <c r="E31" s="51">
        <f>E11+E30+E29</f>
      </c>
      <c r="F31" s="51">
        <f>F11+F30+F29</f>
      </c>
      <c r="G31" s="51">
        <f>G11+G30+G29</f>
      </c>
      <c r="H31" s="51">
        <f>H11+H30+H29</f>
      </c>
      <c r="I31" s="51">
        <f>I11+I30+I29</f>
      </c>
      <c r="J31" s="51">
        <f>J11+J30+J29</f>
      </c>
      <c r="K31" s="51">
        <f>K11+K30+K29</f>
      </c>
      <c r="L31" s="51">
        <f>L11+L30+L29</f>
      </c>
      <c r="M31" s="51">
        <f>M11+M30+M29</f>
      </c>
      <c r="N31" s="51">
        <f>N11+N30+N29</f>
      </c>
      <c r="O31" s="51">
        <f>O11+O30+O29</f>
      </c>
      <c r="P31" s="51">
        <f>P11+P30+P29</f>
      </c>
      <c r="Q31" s="51">
        <f>Q11+Q30+Q29</f>
      </c>
      <c r="R31" s="51">
        <f>R11+R30+R29</f>
      </c>
      <c r="S31" s="51">
        <f>S11+S30+S29</f>
      </c>
      <c r="T31" s="51">
        <f>T11+T30+T29</f>
      </c>
      <c r="U31" s="51">
        <f>U11+U30+U29</f>
      </c>
      <c r="V31" s="51">
        <f>V11+V30+V29</f>
      </c>
      <c r="W31" s="51">
        <f>W11+W30+W29</f>
      </c>
      <c r="X31" s="51">
        <f>X11+X30+X29</f>
      </c>
      <c r="Y31" s="51">
        <f>Y11+Y30+Y29</f>
      </c>
      <c r="Z31" s="51">
        <f>Z11+Z30+Z29</f>
      </c>
      <c r="AA31" s="51">
        <f>AA11+AA30+AA29</f>
      </c>
      <c r="AB31" s="51">
        <f>AB11+AB30+AB29</f>
      </c>
      <c r="AC31" s="51">
        <f>AC11+AC30+AC29</f>
      </c>
      <c r="AD31" s="51">
        <f>AD11+AD30+AD29</f>
      </c>
      <c r="AE31" s="51">
        <f>AE11+AE30+AE29</f>
      </c>
      <c r="AF31" s="51">
        <f>AF11+AF30+AF29</f>
      </c>
      <c r="AG31" s="51">
        <f>AG11+AG30+AG29</f>
      </c>
      <c r="AH31" s="51">
        <f>AH11+AH30+AH29</f>
      </c>
      <c r="AI31" s="51">
        <f>AI11+AI30+AI29</f>
      </c>
      <c r="AJ31" s="51">
        <f>AJ11+AJ30+AJ29</f>
      </c>
      <c r="AK31" s="51">
        <f>AK11+AK30+AK29</f>
      </c>
      <c r="AL31" s="51">
        <f>AL11+AL30+AL29</f>
      </c>
      <c r="AM31" s="51">
        <f>AM11+AM30+AM29</f>
      </c>
      <c r="AN31" s="51">
        <f>AN11+AN30+AN29</f>
      </c>
      <c r="AO31" s="51">
        <f>AO11+AO30+AO29</f>
      </c>
      <c r="AP31" s="51">
        <f>AP11+AP30+AP29</f>
      </c>
      <c r="AQ31" s="51">
        <f>AQ11+AQ30+AQ29</f>
      </c>
      <c r="AR31" s="51">
        <f>AR11+AR30+AR29</f>
      </c>
      <c r="AS31" s="51">
        <f>AS11+AS30+AS29</f>
      </c>
      <c r="AT31" s="51">
        <f>AT11+AT30+AT29</f>
      </c>
      <c r="AU31" s="51">
        <f>AU11+AU30+AU29</f>
      </c>
      <c r="AV31" s="51">
        <f>AV11+AV30+AV29</f>
      </c>
      <c r="AW31" s="51">
        <f>AW11+AW30+AW29</f>
      </c>
      <c r="AX31" s="51">
        <f>AX11+AX30+AX29</f>
      </c>
      <c r="AY31" s="51">
        <f>AY11+AY30+AY29</f>
      </c>
      <c r="AZ31" s="51">
        <f>AZ11+AZ30+AZ29</f>
      </c>
      <c r="BA31" s="51">
        <f>BA11+BA30+BA29</f>
      </c>
      <c r="BB31" s="51">
        <f>BB11+BB30+BB29</f>
      </c>
      <c r="BC31" s="51">
        <f>BC11+BC30+BC29</f>
      </c>
      <c r="BD31" s="51">
        <f>BD11+BD30+BD29</f>
      </c>
      <c r="BE31" s="51">
        <f>BE11+BE30+BE29</f>
      </c>
      <c r="BF31" s="51">
        <f>BF11+BF30+BF29</f>
      </c>
      <c r="BG31" s="51">
        <f>BG11+BG30+BG29</f>
      </c>
      <c r="BH31" s="51">
        <f>BH11+BH30+BH29</f>
      </c>
      <c r="BI31" s="51">
        <f>BI11+BI30+BI29</f>
      </c>
      <c r="BJ31" s="51">
        <f>BJ11+BJ30+BJ29</f>
      </c>
      <c r="BK31" s="51">
        <f>BK11+BK30+BK29</f>
      </c>
      <c r="BL31" s="51">
        <f>BL11+BL30+BL29</f>
      </c>
      <c r="BM31" s="51">
        <f>BM11+BM30+BM29</f>
      </c>
      <c r="BN31" s="51">
        <f>BN11+BN30+BN29</f>
      </c>
      <c r="BO31" s="51">
        <f>BO11+BO30+BO29</f>
      </c>
      <c r="BP31" s="51">
        <f>BP11+BP30+BP29</f>
      </c>
      <c r="BQ31" s="51">
        <f>BQ11+BQ30+BQ29</f>
      </c>
      <c r="BR31" s="51">
        <f>BR11+BR30+BR29</f>
      </c>
      <c r="BS31" s="51">
        <f>BS11+BS30+BS29</f>
      </c>
      <c r="BT31" s="51">
        <f>BT11+BT30+BT29</f>
      </c>
      <c r="BU31" s="51">
        <f>BU11+BU30+BU29</f>
      </c>
      <c r="BV31" s="51">
        <f>BV11+BV30+BV29</f>
      </c>
      <c r="BW31" s="51">
        <f>BW11+BW30+BW29</f>
      </c>
      <c r="BX31" s="51">
        <f>BX11+BX30+BX29</f>
      </c>
      <c r="BY31" s="51">
        <f>BY11+BY30+BY29</f>
      </c>
      <c r="BZ31" s="51">
        <f>BZ11+BZ30+BZ29</f>
      </c>
      <c r="CA31" s="51">
        <f>CA11+CA30+CA29</f>
      </c>
      <c r="CB31" s="51">
        <f>CB11+CB30+CB29</f>
      </c>
      <c r="CC31" s="51">
        <f>CC11+CC30+CC29</f>
      </c>
      <c r="CD31" s="51">
        <f>CD11+CD30+CD29</f>
      </c>
      <c r="CE31" s="51">
        <f>CE11+CE30+CE29</f>
      </c>
      <c r="CF31" s="51">
        <f>CF11+CF30+CF29</f>
      </c>
      <c r="CG31" s="51">
        <f>CG11+CG30+CG29</f>
      </c>
      <c r="CH31" s="51">
        <f>CH11+CH30+CH29</f>
      </c>
      <c r="CI31" s="51">
        <f>CI11+CI30+CI29</f>
      </c>
      <c r="CJ31" s="51">
        <f>CJ11+CJ30+CJ29</f>
      </c>
    </row>
    <row r="33" spans="1:88" s="46" customFormat="1" x14ac:dyDescent="0.25">
      <c r="A33" s="46" t="s">
        <v>85</v>
      </c>
      <c r="B33" s="46" t="s">
        <v>85</v>
      </c>
      <c r="C33" s="46" t="s">
        <v>300</v>
      </c>
      <c r="D33" s="47">
        <f>SUM(E33:CJ33)</f>
      </c>
      <c r="E33" s="47">
        <f>E11</f>
      </c>
      <c r="F33" s="47">
        <f>F11</f>
      </c>
      <c r="G33" s="47">
        <f>G11</f>
      </c>
      <c r="H33" s="47">
        <f>H11</f>
      </c>
      <c r="I33" s="47">
        <f>I11</f>
      </c>
      <c r="J33" s="47">
        <f>J11</f>
      </c>
      <c r="K33" s="47">
        <f>K11</f>
      </c>
      <c r="L33" s="47">
        <f>L11</f>
      </c>
      <c r="M33" s="47">
        <f>M11</f>
      </c>
      <c r="N33" s="47">
        <f>N11</f>
      </c>
      <c r="O33" s="47">
        <f>O11</f>
      </c>
      <c r="P33" s="47">
        <f>P11</f>
      </c>
      <c r="Q33" s="47">
        <f>Q11</f>
      </c>
      <c r="R33" s="47">
        <f>R11</f>
      </c>
      <c r="S33" s="47">
        <f>S11</f>
      </c>
      <c r="T33" s="47">
        <f>T11</f>
      </c>
      <c r="U33" s="47">
        <f>U11</f>
      </c>
      <c r="V33" s="47">
        <f>V11</f>
      </c>
      <c r="W33" s="47">
        <f>W11</f>
      </c>
      <c r="X33" s="47">
        <f>X11</f>
      </c>
      <c r="Y33" s="47">
        <f>Y11</f>
      </c>
      <c r="Z33" s="47">
        <f>Z11</f>
      </c>
      <c r="AA33" s="47">
        <f>AA11</f>
      </c>
      <c r="AB33" s="47">
        <f>AB11</f>
      </c>
      <c r="AC33" s="47">
        <f>AC11</f>
      </c>
      <c r="AD33" s="47">
        <f>AD11</f>
      </c>
      <c r="AE33" s="47">
        <f>AE11</f>
      </c>
      <c r="AF33" s="47">
        <f>AF11</f>
      </c>
      <c r="AG33" s="47">
        <f>AG11</f>
      </c>
      <c r="AH33" s="47">
        <f>AH11</f>
      </c>
      <c r="AI33" s="47">
        <f>AI11</f>
      </c>
      <c r="AJ33" s="47">
        <f>AJ11</f>
      </c>
      <c r="AK33" s="47">
        <f>AK11</f>
      </c>
      <c r="AL33" s="47">
        <f>AL11</f>
      </c>
      <c r="AM33" s="47">
        <f>AM11</f>
      </c>
      <c r="AN33" s="47">
        <f>AN11</f>
      </c>
      <c r="AO33" s="47">
        <f>AO11</f>
      </c>
      <c r="AP33" s="47">
        <f>AP11</f>
      </c>
      <c r="AQ33" s="47">
        <f>AQ11</f>
      </c>
      <c r="AR33" s="47">
        <f>AR11</f>
      </c>
      <c r="AS33" s="47">
        <f>AS11</f>
      </c>
      <c r="AT33" s="47">
        <f>AT11</f>
      </c>
      <c r="AU33" s="47">
        <f>AU11</f>
      </c>
      <c r="AV33" s="47">
        <f>AV11</f>
      </c>
      <c r="AW33" s="47">
        <f>AW11</f>
      </c>
      <c r="AX33" s="47">
        <f>AX11</f>
      </c>
      <c r="AY33" s="47">
        <f>AY11</f>
      </c>
      <c r="AZ33" s="47">
        <f>AZ11</f>
      </c>
      <c r="BA33" s="47">
        <f>BA11</f>
      </c>
      <c r="BB33" s="47">
        <f>BB11</f>
      </c>
      <c r="BC33" s="47">
        <f>BC11</f>
      </c>
      <c r="BD33" s="47">
        <f>BD11</f>
      </c>
      <c r="BE33" s="47">
        <f>BE11</f>
      </c>
      <c r="BF33" s="47">
        <f>BF11</f>
      </c>
      <c r="BG33" s="47">
        <f>BG11</f>
      </c>
      <c r="BH33" s="47">
        <f>BH11</f>
      </c>
      <c r="BI33" s="47">
        <f>BI11</f>
      </c>
      <c r="BJ33" s="47">
        <f>BJ11</f>
      </c>
      <c r="BK33" s="47">
        <f>BK11</f>
      </c>
      <c r="BL33" s="47">
        <f>BL11</f>
      </c>
      <c r="BM33" s="47">
        <f>BM11</f>
      </c>
      <c r="BN33" s="47">
        <f>BN11</f>
      </c>
      <c r="BO33" s="47">
        <f>BO11</f>
      </c>
      <c r="BP33" s="47">
        <f>BP11</f>
      </c>
      <c r="BQ33" s="47">
        <f>BQ11</f>
      </c>
      <c r="BR33" s="47">
        <f>BR11</f>
      </c>
      <c r="BS33" s="47">
        <f>BS11</f>
      </c>
      <c r="BT33" s="47">
        <f>BT11</f>
      </c>
      <c r="BU33" s="47">
        <f>BU11</f>
      </c>
      <c r="BV33" s="47">
        <f>BV11</f>
      </c>
      <c r="BW33" s="47">
        <f>BW11</f>
      </c>
      <c r="BX33" s="47">
        <f>BX11</f>
      </c>
      <c r="BY33" s="47">
        <f>BY11</f>
      </c>
      <c r="BZ33" s="47">
        <f>BZ11</f>
      </c>
      <c r="CA33" s="47">
        <f>CA11</f>
      </c>
      <c r="CB33" s="47">
        <f>CB11</f>
      </c>
      <c r="CC33" s="47">
        <f>CC11</f>
      </c>
      <c r="CD33" s="47">
        <f>CD11</f>
      </c>
      <c r="CE33" s="47">
        <f>CE11</f>
      </c>
      <c r="CF33" s="47">
        <f>CF11</f>
      </c>
      <c r="CG33" s="47">
        <f>CG11</f>
      </c>
      <c r="CH33" s="47">
        <f>CH11</f>
      </c>
      <c r="CI33" s="47">
        <f>CI11</f>
      </c>
      <c r="CJ33" s="47">
        <f>CJ11</f>
      </c>
    </row>
    <row r="34" spans="1:88" s="46" customFormat="1" x14ac:dyDescent="0.25">
      <c r="A34" s="46" t="s">
        <v>85</v>
      </c>
      <c r="B34" s="46" t="s">
        <v>85</v>
      </c>
      <c r="C34" s="46" t="s">
        <v>301</v>
      </c>
      <c r="D34" s="47">
        <f>SUM(E34:CJ34)</f>
      </c>
      <c r="E34" s="47">
        <f>E30</f>
      </c>
      <c r="F34" s="47">
        <f>F30</f>
      </c>
      <c r="G34" s="47">
        <f>G30</f>
      </c>
      <c r="H34" s="47">
        <f>H30</f>
      </c>
      <c r="I34" s="47">
        <f>I30</f>
      </c>
      <c r="J34" s="47">
        <f>J30</f>
      </c>
      <c r="K34" s="47">
        <f>K30</f>
      </c>
      <c r="L34" s="47">
        <f>L30</f>
      </c>
      <c r="M34" s="47">
        <f>M30</f>
      </c>
      <c r="N34" s="47">
        <f>N30</f>
      </c>
      <c r="O34" s="47">
        <f>O30</f>
      </c>
      <c r="P34" s="47">
        <f>P30</f>
      </c>
      <c r="Q34" s="47">
        <f>Q30</f>
      </c>
      <c r="R34" s="47">
        <f>R30</f>
      </c>
      <c r="S34" s="47">
        <f>S30</f>
      </c>
      <c r="T34" s="47">
        <f>T30</f>
      </c>
      <c r="U34" s="47">
        <f>U30</f>
      </c>
      <c r="V34" s="47">
        <f>V30</f>
      </c>
      <c r="W34" s="47">
        <f>W30</f>
      </c>
      <c r="X34" s="47">
        <f>X30</f>
      </c>
      <c r="Y34" s="47">
        <f>Y30</f>
      </c>
      <c r="Z34" s="47">
        <f>Z30</f>
      </c>
      <c r="AA34" s="47">
        <f>AA30</f>
      </c>
      <c r="AB34" s="47">
        <f>AB30</f>
      </c>
      <c r="AC34" s="47">
        <f>AC30</f>
      </c>
      <c r="AD34" s="47">
        <f>AD30</f>
      </c>
      <c r="AE34" s="47">
        <f>AE30</f>
      </c>
      <c r="AF34" s="47">
        <f>AF30</f>
      </c>
      <c r="AG34" s="47">
        <f>AG30</f>
      </c>
      <c r="AH34" s="47">
        <f>AH30</f>
      </c>
      <c r="AI34" s="47">
        <f>AI30</f>
      </c>
      <c r="AJ34" s="47">
        <f>AJ30</f>
      </c>
      <c r="AK34" s="47">
        <f>AK30</f>
      </c>
      <c r="AL34" s="47">
        <f>AL30</f>
      </c>
      <c r="AM34" s="47">
        <f>AM30</f>
      </c>
      <c r="AN34" s="47">
        <f>AN30</f>
      </c>
      <c r="AO34" s="47">
        <f>AO30</f>
      </c>
      <c r="AP34" s="47">
        <f>AP30</f>
      </c>
      <c r="AQ34" s="47">
        <f>AQ30</f>
      </c>
      <c r="AR34" s="47">
        <f>AR30</f>
      </c>
      <c r="AS34" s="47">
        <f>AS30</f>
      </c>
      <c r="AT34" s="47">
        <f>AT30</f>
      </c>
      <c r="AU34" s="47">
        <f>AU30</f>
      </c>
      <c r="AV34" s="47">
        <f>AV30</f>
      </c>
      <c r="AW34" s="47">
        <f>AW30</f>
      </c>
      <c r="AX34" s="47">
        <f>AX30</f>
      </c>
      <c r="AY34" s="47">
        <f>AY30</f>
      </c>
      <c r="AZ34" s="47">
        <f>AZ30</f>
      </c>
      <c r="BA34" s="47">
        <f>BA30</f>
      </c>
      <c r="BB34" s="47">
        <f>BB30</f>
      </c>
      <c r="BC34" s="47">
        <f>BC30</f>
      </c>
      <c r="BD34" s="47">
        <f>BD30</f>
      </c>
      <c r="BE34" s="47">
        <f>BE30</f>
      </c>
      <c r="BF34" s="47">
        <f>BF30</f>
      </c>
      <c r="BG34" s="47">
        <f>BG30</f>
      </c>
      <c r="BH34" s="47">
        <f>BH30</f>
      </c>
      <c r="BI34" s="47">
        <f>BI30</f>
      </c>
      <c r="BJ34" s="47">
        <f>BJ30</f>
      </c>
      <c r="BK34" s="47">
        <f>BK30</f>
      </c>
      <c r="BL34" s="47">
        <f>BL30</f>
      </c>
      <c r="BM34" s="47">
        <f>BM30</f>
      </c>
      <c r="BN34" s="47">
        <f>BN30</f>
      </c>
      <c r="BO34" s="47">
        <f>BO30</f>
      </c>
      <c r="BP34" s="47">
        <f>BP30</f>
      </c>
      <c r="BQ34" s="47">
        <f>BQ30</f>
      </c>
      <c r="BR34" s="47">
        <f>BR30</f>
      </c>
      <c r="BS34" s="47">
        <f>BS30</f>
      </c>
      <c r="BT34" s="47">
        <f>BT30</f>
      </c>
      <c r="BU34" s="47">
        <f>BU30</f>
      </c>
      <c r="BV34" s="47">
        <f>BV30</f>
      </c>
      <c r="BW34" s="47">
        <f>BW30</f>
      </c>
      <c r="BX34" s="47">
        <f>BX30</f>
      </c>
      <c r="BY34" s="47">
        <f>BY30</f>
      </c>
      <c r="BZ34" s="47">
        <f>BZ30</f>
      </c>
      <c r="CA34" s="47">
        <f>CA30</f>
      </c>
      <c r="CB34" s="47">
        <f>CB30</f>
      </c>
      <c r="CC34" s="47">
        <f>CC30</f>
      </c>
      <c r="CD34" s="47">
        <f>CD30</f>
      </c>
      <c r="CE34" s="47">
        <f>CE30</f>
      </c>
      <c r="CF34" s="47">
        <f>CF30</f>
      </c>
      <c r="CG34" s="47">
        <f>CG30</f>
      </c>
      <c r="CH34" s="47">
        <f>CH30</f>
      </c>
      <c r="CI34" s="47">
        <f>CI30</f>
      </c>
      <c r="CJ34" s="47">
        <f>CJ30</f>
      </c>
    </row>
    <row r="35" spans="1:88" s="46" customFormat="1" x14ac:dyDescent="0.25">
      <c r="A35" s="46" t="s">
        <v>85</v>
      </c>
      <c r="B35" s="46" t="s">
        <v>85</v>
      </c>
      <c r="C35" s="46" t="s">
        <v>302</v>
      </c>
      <c r="D35" s="47">
        <f>SUM(E35:CJ35)</f>
      </c>
      <c r="E35" s="47">
        <f>E29</f>
      </c>
      <c r="F35" s="47">
        <f>F29</f>
      </c>
      <c r="G35" s="47">
        <f>G29</f>
      </c>
      <c r="H35" s="47">
        <f>H29</f>
      </c>
      <c r="I35" s="47">
        <f>I29</f>
      </c>
      <c r="J35" s="47">
        <f>J29</f>
      </c>
      <c r="K35" s="47">
        <f>K29</f>
      </c>
      <c r="L35" s="47">
        <f>L29</f>
      </c>
      <c r="M35" s="47">
        <f>M29</f>
      </c>
      <c r="N35" s="47">
        <f>N29</f>
      </c>
      <c r="O35" s="47">
        <f>O29</f>
      </c>
      <c r="P35" s="47">
        <f>P29</f>
      </c>
      <c r="Q35" s="47">
        <f>Q29</f>
      </c>
      <c r="R35" s="47">
        <f>R29</f>
      </c>
      <c r="S35" s="47">
        <f>S29</f>
      </c>
      <c r="T35" s="47">
        <f>T29</f>
      </c>
      <c r="U35" s="47">
        <f>U29</f>
      </c>
      <c r="V35" s="47">
        <f>V29</f>
      </c>
      <c r="W35" s="47">
        <f>W29</f>
      </c>
      <c r="X35" s="47">
        <f>X29</f>
      </c>
      <c r="Y35" s="47">
        <f>Y29</f>
      </c>
      <c r="Z35" s="47">
        <f>Z29</f>
      </c>
      <c r="AA35" s="47">
        <f>AA29</f>
      </c>
      <c r="AB35" s="47">
        <f>AB29</f>
      </c>
      <c r="AC35" s="47">
        <f>AC29</f>
      </c>
      <c r="AD35" s="47">
        <f>AD29</f>
      </c>
      <c r="AE35" s="47">
        <f>AE29</f>
      </c>
      <c r="AF35" s="47">
        <f>AF29</f>
      </c>
      <c r="AG35" s="47">
        <f>AG29</f>
      </c>
      <c r="AH35" s="47">
        <f>AH29</f>
      </c>
      <c r="AI35" s="47">
        <f>AI29</f>
      </c>
      <c r="AJ35" s="47">
        <f>AJ29</f>
      </c>
      <c r="AK35" s="47">
        <f>AK29</f>
      </c>
      <c r="AL35" s="47">
        <f>AL29</f>
      </c>
      <c r="AM35" s="47">
        <f>AM29</f>
      </c>
      <c r="AN35" s="47">
        <f>AN29</f>
      </c>
      <c r="AO35" s="47">
        <f>AO29</f>
      </c>
      <c r="AP35" s="47">
        <f>AP29</f>
      </c>
      <c r="AQ35" s="47">
        <f>AQ29</f>
      </c>
      <c r="AR35" s="47">
        <f>AR29</f>
      </c>
      <c r="AS35" s="47">
        <f>AS29</f>
      </c>
      <c r="AT35" s="47">
        <f>AT29</f>
      </c>
      <c r="AU35" s="47">
        <f>AU29</f>
      </c>
      <c r="AV35" s="47">
        <f>AV29</f>
      </c>
      <c r="AW35" s="47">
        <f>AW29</f>
      </c>
      <c r="AX35" s="47">
        <f>AX29</f>
      </c>
      <c r="AY35" s="47">
        <f>AY29</f>
      </c>
      <c r="AZ35" s="47">
        <f>AZ29</f>
      </c>
      <c r="BA35" s="47">
        <f>BA29</f>
      </c>
      <c r="BB35" s="47">
        <f>BB29</f>
      </c>
      <c r="BC35" s="47">
        <f>BC29</f>
      </c>
      <c r="BD35" s="47">
        <f>BD29</f>
      </c>
      <c r="BE35" s="47">
        <f>BE29</f>
      </c>
      <c r="BF35" s="47">
        <f>BF29</f>
      </c>
      <c r="BG35" s="47">
        <f>BG29</f>
      </c>
      <c r="BH35" s="47">
        <f>BH29</f>
      </c>
      <c r="BI35" s="47">
        <f>BI29</f>
      </c>
      <c r="BJ35" s="47">
        <f>BJ29</f>
      </c>
      <c r="BK35" s="47">
        <f>BK29</f>
      </c>
      <c r="BL35" s="47">
        <f>BL29</f>
      </c>
      <c r="BM35" s="47">
        <f>BM29</f>
      </c>
      <c r="BN35" s="47">
        <f>BN29</f>
      </c>
      <c r="BO35" s="47">
        <f>BO29</f>
      </c>
      <c r="BP35" s="47">
        <f>BP29</f>
      </c>
      <c r="BQ35" s="47">
        <f>BQ29</f>
      </c>
      <c r="BR35" s="47">
        <f>BR29</f>
      </c>
      <c r="BS35" s="47">
        <f>BS29</f>
      </c>
      <c r="BT35" s="47">
        <f>BT29</f>
      </c>
      <c r="BU35" s="47">
        <f>BU29</f>
      </c>
      <c r="BV35" s="47">
        <f>BV29</f>
      </c>
      <c r="BW35" s="47">
        <f>BW29</f>
      </c>
      <c r="BX35" s="47">
        <f>BX29</f>
      </c>
      <c r="BY35" s="47">
        <f>BY29</f>
      </c>
      <c r="BZ35" s="47">
        <f>BZ29</f>
      </c>
      <c r="CA35" s="47">
        <f>CA29</f>
      </c>
      <c r="CB35" s="47">
        <f>CB29</f>
      </c>
      <c r="CC35" s="47">
        <f>CC29</f>
      </c>
      <c r="CD35" s="47">
        <f>CD29</f>
      </c>
      <c r="CE35" s="47">
        <f>CE29</f>
      </c>
      <c r="CF35" s="47">
        <f>CF29</f>
      </c>
      <c r="CG35" s="47">
        <f>CG29</f>
      </c>
      <c r="CH35" s="47">
        <f>CH29</f>
      </c>
      <c r="CI35" s="47">
        <f>CI29</f>
      </c>
      <c r="CJ35" s="47">
        <f>CJ29</f>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K20"/>
  <sheetViews>
    <sheetView workbookViewId="0" showGridLines="0">
      <pane xSplit="5" ySplit="1" topLeftCell="F2" activePane="bottomRight" state="frozen"/>
      <selection pane="bottomRight"/>
    </sheetView>
  </sheetViews>
  <sheetFormatPr defaultRowHeight="15" outlineLevelRow="0" outlineLevelCol="0" x14ac:dyDescent="55"/>
  <cols>
    <col min="1" max="1" width="20" customWidth="1"/>
    <col min="2" max="2" width="14" customWidth="1"/>
    <col min="3" max="3" width="28" customWidth="1"/>
    <col min="4" max="4" width="10" customWidth="1"/>
    <col min="5" max="5" width="16" customWidth="1"/>
    <col min="6" max="89" width="13" customWidth="1"/>
  </cols>
  <sheetData>
    <row r="1" ht="28" customHeight="1" spans="1:89" s="41" customFormat="1" x14ac:dyDescent="0.25">
      <c r="A1" s="41" t="s">
        <v>263</v>
      </c>
      <c r="B1" s="41" t="s">
        <v>264</v>
      </c>
      <c r="C1" s="41" t="s">
        <v>265</v>
      </c>
      <c r="D1" s="41" t="s">
        <v>303</v>
      </c>
      <c r="E1" s="41" t="s">
        <v>304</v>
      </c>
      <c r="F1" s="41" t="s">
        <v>156</v>
      </c>
      <c r="G1" s="41" t="s">
        <v>157</v>
      </c>
      <c r="H1" s="41" t="s">
        <v>158</v>
      </c>
      <c r="I1" s="41" t="s">
        <v>159</v>
      </c>
      <c r="J1" s="41" t="s">
        <v>160</v>
      </c>
      <c r="K1" s="41" t="s">
        <v>161</v>
      </c>
      <c r="L1" s="41" t="s">
        <v>162</v>
      </c>
      <c r="M1" s="41" t="s">
        <v>163</v>
      </c>
      <c r="N1" s="41" t="s">
        <v>164</v>
      </c>
      <c r="O1" s="41" t="s">
        <v>165</v>
      </c>
      <c r="P1" s="41" t="s">
        <v>166</v>
      </c>
      <c r="Q1" s="41" t="s">
        <v>167</v>
      </c>
      <c r="R1" s="41" t="s">
        <v>168</v>
      </c>
      <c r="S1" s="41" t="s">
        <v>169</v>
      </c>
      <c r="T1" s="41" t="s">
        <v>170</v>
      </c>
      <c r="U1" s="41" t="s">
        <v>171</v>
      </c>
      <c r="V1" s="41" t="s">
        <v>172</v>
      </c>
      <c r="W1" s="41" t="s">
        <v>173</v>
      </c>
      <c r="X1" s="41" t="s">
        <v>174</v>
      </c>
      <c r="Y1" s="41" t="s">
        <v>175</v>
      </c>
      <c r="Z1" s="41" t="s">
        <v>176</v>
      </c>
      <c r="AA1" s="41" t="s">
        <v>177</v>
      </c>
      <c r="AB1" s="41" t="s">
        <v>178</v>
      </c>
      <c r="AC1" s="41" t="s">
        <v>179</v>
      </c>
      <c r="AD1" s="41" t="s">
        <v>180</v>
      </c>
      <c r="AE1" s="41" t="s">
        <v>181</v>
      </c>
      <c r="AF1" s="41" t="s">
        <v>182</v>
      </c>
      <c r="AG1" s="41" t="s">
        <v>183</v>
      </c>
      <c r="AH1" s="41" t="s">
        <v>184</v>
      </c>
      <c r="AI1" s="41" t="s">
        <v>185</v>
      </c>
      <c r="AJ1" s="41" t="s">
        <v>186</v>
      </c>
      <c r="AK1" s="41" t="s">
        <v>187</v>
      </c>
      <c r="AL1" s="41" t="s">
        <v>188</v>
      </c>
      <c r="AM1" s="41" t="s">
        <v>189</v>
      </c>
      <c r="AN1" s="41" t="s">
        <v>190</v>
      </c>
      <c r="AO1" s="41" t="s">
        <v>191</v>
      </c>
      <c r="AP1" s="41" t="s">
        <v>192</v>
      </c>
      <c r="AQ1" s="41" t="s">
        <v>193</v>
      </c>
      <c r="AR1" s="41" t="s">
        <v>194</v>
      </c>
      <c r="AS1" s="41" t="s">
        <v>195</v>
      </c>
      <c r="AT1" s="41" t="s">
        <v>196</v>
      </c>
      <c r="AU1" s="41" t="s">
        <v>197</v>
      </c>
      <c r="AV1" s="41" t="s">
        <v>198</v>
      </c>
      <c r="AW1" s="41" t="s">
        <v>199</v>
      </c>
      <c r="AX1" s="41" t="s">
        <v>200</v>
      </c>
      <c r="AY1" s="41" t="s">
        <v>201</v>
      </c>
      <c r="AZ1" s="41" t="s">
        <v>202</v>
      </c>
      <c r="BA1" s="41" t="s">
        <v>203</v>
      </c>
      <c r="BB1" s="41" t="s">
        <v>204</v>
      </c>
      <c r="BC1" s="41" t="s">
        <v>205</v>
      </c>
      <c r="BD1" s="41" t="s">
        <v>206</v>
      </c>
      <c r="BE1" s="41" t="s">
        <v>207</v>
      </c>
      <c r="BF1" s="41" t="s">
        <v>208</v>
      </c>
      <c r="BG1" s="41" t="s">
        <v>209</v>
      </c>
      <c r="BH1" s="41" t="s">
        <v>210</v>
      </c>
      <c r="BI1" s="41" t="s">
        <v>211</v>
      </c>
      <c r="BJ1" s="41" t="s">
        <v>212</v>
      </c>
      <c r="BK1" s="41" t="s">
        <v>213</v>
      </c>
      <c r="BL1" s="41" t="s">
        <v>214</v>
      </c>
      <c r="BM1" s="41" t="s">
        <v>215</v>
      </c>
      <c r="BN1" s="41" t="s">
        <v>216</v>
      </c>
      <c r="BO1" s="41" t="s">
        <v>217</v>
      </c>
      <c r="BP1" s="41" t="s">
        <v>218</v>
      </c>
      <c r="BQ1" s="41" t="s">
        <v>219</v>
      </c>
      <c r="BR1" s="41" t="s">
        <v>220</v>
      </c>
      <c r="BS1" s="41" t="s">
        <v>221</v>
      </c>
      <c r="BT1" s="41" t="s">
        <v>222</v>
      </c>
      <c r="BU1" s="41" t="s">
        <v>223</v>
      </c>
      <c r="BV1" s="41" t="s">
        <v>224</v>
      </c>
      <c r="BW1" s="41" t="s">
        <v>225</v>
      </c>
      <c r="BX1" s="41" t="s">
        <v>226</v>
      </c>
      <c r="BY1" s="41" t="s">
        <v>227</v>
      </c>
      <c r="BZ1" s="41" t="s">
        <v>228</v>
      </c>
      <c r="CA1" s="41" t="s">
        <v>229</v>
      </c>
      <c r="CB1" s="41" t="s">
        <v>230</v>
      </c>
      <c r="CC1" s="41" t="s">
        <v>231</v>
      </c>
      <c r="CD1" s="41" t="s">
        <v>232</v>
      </c>
      <c r="CE1" s="41" t="s">
        <v>233</v>
      </c>
      <c r="CF1" s="41" t="s">
        <v>234</v>
      </c>
      <c r="CG1" s="41" t="s">
        <v>235</v>
      </c>
      <c r="CH1" s="41" t="s">
        <v>236</v>
      </c>
      <c r="CI1" s="41" t="s">
        <v>237</v>
      </c>
      <c r="CJ1" s="41" t="s">
        <v>238</v>
      </c>
      <c r="CK1" s="41" t="s">
        <v>239</v>
      </c>
    </row>
    <row r="3" spans="1:89" x14ac:dyDescent="0.25">
      <c r="A3" t="s">
        <v>266</v>
      </c>
      <c r="B3" t="s">
        <v>305</v>
      </c>
      <c r="C3" t="s">
        <v>306</v>
      </c>
      <c r="D3">
        <v>10</v>
      </c>
      <c r="E3" s="43">
        <v>900</v>
      </c>
      <c r="F3" s="43">
        <v>8100</v>
      </c>
      <c r="G3" s="43">
        <v>8100</v>
      </c>
      <c r="H3" s="43">
        <v>8100</v>
      </c>
      <c r="I3" s="43">
        <v>8100</v>
      </c>
      <c r="J3" s="43">
        <v>8100</v>
      </c>
      <c r="K3" s="43">
        <v>8100</v>
      </c>
      <c r="L3" s="43">
        <v>8100</v>
      </c>
      <c r="M3" s="43">
        <v>8100</v>
      </c>
      <c r="N3" s="43">
        <v>8100</v>
      </c>
      <c r="O3" s="43">
        <v>8100</v>
      </c>
      <c r="P3" s="43">
        <v>8100</v>
      </c>
      <c r="Q3" s="43">
        <v>8100</v>
      </c>
      <c r="R3" s="43">
        <v>11587.5</v>
      </c>
      <c r="S3" s="43">
        <v>11587.5</v>
      </c>
      <c r="T3" s="43">
        <v>11587.5</v>
      </c>
      <c r="U3" s="43">
        <v>11587.5</v>
      </c>
      <c r="V3" s="43">
        <v>11587.5</v>
      </c>
      <c r="W3" s="43">
        <v>11587.5</v>
      </c>
      <c r="X3" s="43">
        <v>11587.5</v>
      </c>
      <c r="Y3" s="43">
        <v>11587.5</v>
      </c>
      <c r="Z3" s="43">
        <v>11587.5</v>
      </c>
      <c r="AA3" s="43">
        <v>11587.5</v>
      </c>
      <c r="AB3" s="43">
        <v>11587.5</v>
      </c>
      <c r="AC3" s="43">
        <v>11587.5</v>
      </c>
      <c r="AD3" s="43">
        <v>11935.125</v>
      </c>
      <c r="AE3" s="43">
        <v>11935.125</v>
      </c>
      <c r="AF3" s="43">
        <v>11935.125</v>
      </c>
      <c r="AG3" s="43">
        <v>11935.125</v>
      </c>
      <c r="AH3" s="43">
        <v>11935.125</v>
      </c>
      <c r="AI3" s="43">
        <v>11935.125</v>
      </c>
      <c r="AJ3" s="43">
        <v>11935.125</v>
      </c>
      <c r="AK3" s="43">
        <v>11935.125</v>
      </c>
      <c r="AL3" s="43">
        <v>11935.125</v>
      </c>
      <c r="AM3" s="43">
        <v>11935.125</v>
      </c>
      <c r="AN3" s="43">
        <v>11935.125</v>
      </c>
      <c r="AO3" s="43">
        <v>11935.125</v>
      </c>
      <c r="AP3" s="43">
        <v>12293.17875</v>
      </c>
      <c r="AQ3" s="43">
        <v>12293.17875</v>
      </c>
      <c r="AR3" s="43">
        <v>12293.17875</v>
      </c>
      <c r="AS3" s="43">
        <v>12293.17875</v>
      </c>
      <c r="AT3" s="43">
        <v>12293.17875</v>
      </c>
      <c r="AU3" s="43">
        <v>12293.17875</v>
      </c>
      <c r="AV3" s="43">
        <v>12293.17875</v>
      </c>
      <c r="AW3" s="43">
        <v>12293.17875</v>
      </c>
      <c r="AX3" s="43">
        <v>12293.17875</v>
      </c>
      <c r="AY3" s="43">
        <v>12293.17875</v>
      </c>
      <c r="AZ3" s="43">
        <v>12293.17875</v>
      </c>
      <c r="BA3" s="43">
        <v>12293.17875</v>
      </c>
      <c r="BB3" s="43">
        <v>12661.974112500002</v>
      </c>
      <c r="BC3" s="43">
        <v>12661.974112500002</v>
      </c>
      <c r="BD3" s="43">
        <v>12661.974112500002</v>
      </c>
      <c r="BE3" s="43">
        <v>12661.974112500002</v>
      </c>
      <c r="BF3" s="43">
        <v>12661.974112500002</v>
      </c>
      <c r="BG3" s="43">
        <v>12661.974112500002</v>
      </c>
      <c r="BH3" s="43">
        <v>12661.974112500002</v>
      </c>
      <c r="BI3" s="43">
        <v>12661.974112500002</v>
      </c>
      <c r="BJ3" s="43">
        <v>12661.974112500002</v>
      </c>
      <c r="BK3" s="43">
        <v>12661.974112500002</v>
      </c>
      <c r="BL3" s="43">
        <v>12661.974112500002</v>
      </c>
      <c r="BM3" s="43">
        <v>12661.974112500002</v>
      </c>
      <c r="BN3" s="43">
        <v>13041.833335875</v>
      </c>
      <c r="BO3" s="43">
        <v>13041.833335875</v>
      </c>
      <c r="BP3" s="43">
        <v>13041.833335875</v>
      </c>
      <c r="BQ3" s="43">
        <v>13041.833335875</v>
      </c>
      <c r="BR3" s="43">
        <v>13041.833335875</v>
      </c>
      <c r="BS3" s="43">
        <v>13041.833335875</v>
      </c>
      <c r="BT3" s="43">
        <v>13041.833335875</v>
      </c>
      <c r="BU3" s="43">
        <v>13041.833335875</v>
      </c>
      <c r="BV3" s="43">
        <v>13041.833335875</v>
      </c>
      <c r="BW3" s="43">
        <v>13041.833335875</v>
      </c>
      <c r="BX3" s="43">
        <v>13041.833335875</v>
      </c>
      <c r="BY3" s="43">
        <v>13041.833335875</v>
      </c>
      <c r="BZ3" s="43">
        <v>13433.088335951252</v>
      </c>
      <c r="CA3" s="43">
        <v>13433.088335951252</v>
      </c>
      <c r="CB3" s="43">
        <v>13433.088335951252</v>
      </c>
      <c r="CC3" s="43">
        <v>13433.088335951252</v>
      </c>
      <c r="CD3" s="43">
        <v>13433.088335951252</v>
      </c>
      <c r="CE3" s="43">
        <v>13433.088335951252</v>
      </c>
      <c r="CF3" s="43">
        <v>13433.088335951252</v>
      </c>
      <c r="CG3" s="43">
        <v>13433.088335951252</v>
      </c>
      <c r="CH3" s="43">
        <v>13433.088335951252</v>
      </c>
      <c r="CI3" s="43">
        <v>13433.088335951252</v>
      </c>
      <c r="CJ3" s="43">
        <v>13433.088335951252</v>
      </c>
      <c r="CK3" s="43">
        <v>13433.088335951252</v>
      </c>
    </row>
    <row r="4" spans="1:89" s="44" customFormat="1" x14ac:dyDescent="0.25">
      <c r="A4" s="44" t="s">
        <v>266</v>
      </c>
      <c r="B4" s="44" t="s">
        <v>305</v>
      </c>
      <c r="C4" s="44" t="s">
        <v>307</v>
      </c>
      <c r="D4" s="44">
        <v>24</v>
      </c>
      <c r="E4" s="45">
        <v>1200</v>
      </c>
      <c r="F4" s="45">
        <v>28800</v>
      </c>
      <c r="G4" s="45">
        <v>28800</v>
      </c>
      <c r="H4" s="45">
        <v>28800</v>
      </c>
      <c r="I4" s="45">
        <v>25920</v>
      </c>
      <c r="J4" s="45">
        <v>25920</v>
      </c>
      <c r="K4" s="45">
        <v>25920</v>
      </c>
      <c r="L4" s="45">
        <v>25920</v>
      </c>
      <c r="M4" s="45">
        <v>25920</v>
      </c>
      <c r="N4" s="45">
        <v>25920</v>
      </c>
      <c r="O4" s="45">
        <v>25920</v>
      </c>
      <c r="P4" s="45">
        <v>25920</v>
      </c>
      <c r="Q4" s="45">
        <v>25920</v>
      </c>
      <c r="R4" s="45">
        <v>26697.600000000002</v>
      </c>
      <c r="S4" s="45">
        <v>26697.600000000002</v>
      </c>
      <c r="T4" s="45">
        <v>26697.600000000002</v>
      </c>
      <c r="U4" s="45">
        <v>26697.600000000002</v>
      </c>
      <c r="V4" s="45">
        <v>26697.600000000002</v>
      </c>
      <c r="W4" s="45">
        <v>26697.600000000002</v>
      </c>
      <c r="X4" s="45">
        <v>37080</v>
      </c>
      <c r="Y4" s="45">
        <v>37080</v>
      </c>
      <c r="Z4" s="45">
        <v>37080</v>
      </c>
      <c r="AA4" s="45">
        <v>37080</v>
      </c>
      <c r="AB4" s="45">
        <v>37080</v>
      </c>
      <c r="AC4" s="45">
        <v>37080</v>
      </c>
      <c r="AD4" s="45">
        <v>38192.399999999994</v>
      </c>
      <c r="AE4" s="45">
        <v>38192.399999999994</v>
      </c>
      <c r="AF4" s="45">
        <v>38192.399999999994</v>
      </c>
      <c r="AG4" s="45">
        <v>38192.399999999994</v>
      </c>
      <c r="AH4" s="45">
        <v>38192.399999999994</v>
      </c>
      <c r="AI4" s="45">
        <v>38192.399999999994</v>
      </c>
      <c r="AJ4" s="45">
        <v>38192.399999999994</v>
      </c>
      <c r="AK4" s="45">
        <v>38192.399999999994</v>
      </c>
      <c r="AL4" s="45">
        <v>38192.399999999994</v>
      </c>
      <c r="AM4" s="45">
        <v>38192.399999999994</v>
      </c>
      <c r="AN4" s="45">
        <v>38192.399999999994</v>
      </c>
      <c r="AO4" s="45">
        <v>38192.399999999994</v>
      </c>
      <c r="AP4" s="45">
        <v>39338.172</v>
      </c>
      <c r="AQ4" s="45">
        <v>39338.172</v>
      </c>
      <c r="AR4" s="45">
        <v>39338.172</v>
      </c>
      <c r="AS4" s="45">
        <v>39338.172</v>
      </c>
      <c r="AT4" s="45">
        <v>39338.172</v>
      </c>
      <c r="AU4" s="45">
        <v>39338.172</v>
      </c>
      <c r="AV4" s="45">
        <v>39338.172</v>
      </c>
      <c r="AW4" s="45">
        <v>39338.172</v>
      </c>
      <c r="AX4" s="45">
        <v>39338.172</v>
      </c>
      <c r="AY4" s="45">
        <v>39338.172</v>
      </c>
      <c r="AZ4" s="45">
        <v>39338.172</v>
      </c>
      <c r="BA4" s="45">
        <v>39338.172</v>
      </c>
      <c r="BB4" s="45">
        <v>40518.317160000006</v>
      </c>
      <c r="BC4" s="45">
        <v>40518.317160000006</v>
      </c>
      <c r="BD4" s="45">
        <v>40518.317160000006</v>
      </c>
      <c r="BE4" s="45">
        <v>40518.317160000006</v>
      </c>
      <c r="BF4" s="45">
        <v>40518.317160000006</v>
      </c>
      <c r="BG4" s="45">
        <v>40518.317160000006</v>
      </c>
      <c r="BH4" s="45">
        <v>40518.317160000006</v>
      </c>
      <c r="BI4" s="45">
        <v>40518.317160000006</v>
      </c>
      <c r="BJ4" s="45">
        <v>40518.317160000006</v>
      </c>
      <c r="BK4" s="45">
        <v>40518.317160000006</v>
      </c>
      <c r="BL4" s="45">
        <v>40518.317160000006</v>
      </c>
      <c r="BM4" s="45">
        <v>40518.317160000006</v>
      </c>
      <c r="BN4" s="45">
        <v>41733.8666748</v>
      </c>
      <c r="BO4" s="45">
        <v>41733.8666748</v>
      </c>
      <c r="BP4" s="45">
        <v>41733.8666748</v>
      </c>
      <c r="BQ4" s="45">
        <v>41733.8666748</v>
      </c>
      <c r="BR4" s="45">
        <v>41733.8666748</v>
      </c>
      <c r="BS4" s="45">
        <v>41733.8666748</v>
      </c>
      <c r="BT4" s="45">
        <v>41733.8666748</v>
      </c>
      <c r="BU4" s="45">
        <v>41733.8666748</v>
      </c>
      <c r="BV4" s="45">
        <v>41733.8666748</v>
      </c>
      <c r="BW4" s="45">
        <v>41733.8666748</v>
      </c>
      <c r="BX4" s="45">
        <v>41733.8666748</v>
      </c>
      <c r="BY4" s="45">
        <v>41733.8666748</v>
      </c>
      <c r="BZ4" s="45">
        <v>42985.882675044006</v>
      </c>
      <c r="CA4" s="45">
        <v>42985.882675044006</v>
      </c>
      <c r="CB4" s="45">
        <v>42985.882675044006</v>
      </c>
      <c r="CC4" s="45">
        <v>42985.882675044006</v>
      </c>
      <c r="CD4" s="45">
        <v>42985.882675044006</v>
      </c>
      <c r="CE4" s="45">
        <v>42985.882675044006</v>
      </c>
      <c r="CF4" s="45">
        <v>42985.882675044006</v>
      </c>
      <c r="CG4" s="45">
        <v>42985.882675044006</v>
      </c>
      <c r="CH4" s="45">
        <v>42985.882675044006</v>
      </c>
      <c r="CI4" s="45">
        <v>42985.882675044006</v>
      </c>
      <c r="CJ4" s="45">
        <v>42985.882675044006</v>
      </c>
      <c r="CK4" s="45">
        <v>42985.882675044006</v>
      </c>
    </row>
    <row r="5" spans="1:89" x14ac:dyDescent="0.25">
      <c r="A5" t="s">
        <v>266</v>
      </c>
      <c r="B5" t="s">
        <v>305</v>
      </c>
      <c r="C5" t="s">
        <v>308</v>
      </c>
      <c r="D5">
        <v>14</v>
      </c>
      <c r="E5" s="43">
        <v>1600</v>
      </c>
      <c r="F5" s="43">
        <v>22400</v>
      </c>
      <c r="G5" s="43">
        <v>22400</v>
      </c>
      <c r="H5" s="43">
        <v>22400</v>
      </c>
      <c r="I5" s="43">
        <v>22400</v>
      </c>
      <c r="J5" s="43">
        <v>22400</v>
      </c>
      <c r="K5" s="43">
        <v>22400</v>
      </c>
      <c r="L5" s="43">
        <v>22400</v>
      </c>
      <c r="M5" s="43">
        <v>20160</v>
      </c>
      <c r="N5" s="43">
        <v>20160</v>
      </c>
      <c r="O5" s="43">
        <v>20160</v>
      </c>
      <c r="P5" s="43">
        <v>20160</v>
      </c>
      <c r="Q5" s="43">
        <v>20160</v>
      </c>
      <c r="R5" s="43">
        <v>20764.8</v>
      </c>
      <c r="S5" s="43">
        <v>20764.8</v>
      </c>
      <c r="T5" s="43">
        <v>20764.8</v>
      </c>
      <c r="U5" s="43">
        <v>20764.8</v>
      </c>
      <c r="V5" s="43">
        <v>20764.8</v>
      </c>
      <c r="W5" s="43">
        <v>20764.8</v>
      </c>
      <c r="X5" s="43">
        <v>20764.8</v>
      </c>
      <c r="Y5" s="43">
        <v>28840</v>
      </c>
      <c r="Z5" s="43">
        <v>28840</v>
      </c>
      <c r="AA5" s="43">
        <v>28840</v>
      </c>
      <c r="AB5" s="43">
        <v>28840</v>
      </c>
      <c r="AC5" s="43">
        <v>28840</v>
      </c>
      <c r="AD5" s="43">
        <v>29705.2</v>
      </c>
      <c r="AE5" s="43">
        <v>29705.2</v>
      </c>
      <c r="AF5" s="43">
        <v>29705.2</v>
      </c>
      <c r="AG5" s="43">
        <v>29705.2</v>
      </c>
      <c r="AH5" s="43">
        <v>29705.2</v>
      </c>
      <c r="AI5" s="43">
        <v>29705.2</v>
      </c>
      <c r="AJ5" s="43">
        <v>29705.2</v>
      </c>
      <c r="AK5" s="43">
        <v>29705.2</v>
      </c>
      <c r="AL5" s="43">
        <v>29705.2</v>
      </c>
      <c r="AM5" s="43">
        <v>29705.2</v>
      </c>
      <c r="AN5" s="43">
        <v>29705.2</v>
      </c>
      <c r="AO5" s="43">
        <v>29705.2</v>
      </c>
      <c r="AP5" s="43">
        <v>30596.356</v>
      </c>
      <c r="AQ5" s="43">
        <v>30596.356</v>
      </c>
      <c r="AR5" s="43">
        <v>30596.356</v>
      </c>
      <c r="AS5" s="43">
        <v>30596.356</v>
      </c>
      <c r="AT5" s="43">
        <v>30596.356</v>
      </c>
      <c r="AU5" s="43">
        <v>30596.356</v>
      </c>
      <c r="AV5" s="43">
        <v>30596.356</v>
      </c>
      <c r="AW5" s="43">
        <v>30596.356</v>
      </c>
      <c r="AX5" s="43">
        <v>30596.356</v>
      </c>
      <c r="AY5" s="43">
        <v>30596.356</v>
      </c>
      <c r="AZ5" s="43">
        <v>30596.356</v>
      </c>
      <c r="BA5" s="43">
        <v>30596.356</v>
      </c>
      <c r="BB5" s="43">
        <v>31514.246680000004</v>
      </c>
      <c r="BC5" s="43">
        <v>31514.246680000004</v>
      </c>
      <c r="BD5" s="43">
        <v>31514.246680000004</v>
      </c>
      <c r="BE5" s="43">
        <v>31514.246680000004</v>
      </c>
      <c r="BF5" s="43">
        <v>31514.246680000004</v>
      </c>
      <c r="BG5" s="43">
        <v>31514.246680000004</v>
      </c>
      <c r="BH5" s="43">
        <v>31514.246680000004</v>
      </c>
      <c r="BI5" s="43">
        <v>31514.246680000004</v>
      </c>
      <c r="BJ5" s="43">
        <v>31514.246680000004</v>
      </c>
      <c r="BK5" s="43">
        <v>31514.246680000004</v>
      </c>
      <c r="BL5" s="43">
        <v>31514.246680000004</v>
      </c>
      <c r="BM5" s="43">
        <v>31514.246680000004</v>
      </c>
      <c r="BN5" s="43">
        <v>32459.6740804</v>
      </c>
      <c r="BO5" s="43">
        <v>32459.6740804</v>
      </c>
      <c r="BP5" s="43">
        <v>32459.6740804</v>
      </c>
      <c r="BQ5" s="43">
        <v>32459.6740804</v>
      </c>
      <c r="BR5" s="43">
        <v>32459.6740804</v>
      </c>
      <c r="BS5" s="43">
        <v>32459.6740804</v>
      </c>
      <c r="BT5" s="43">
        <v>32459.6740804</v>
      </c>
      <c r="BU5" s="43">
        <v>32459.6740804</v>
      </c>
      <c r="BV5" s="43">
        <v>32459.6740804</v>
      </c>
      <c r="BW5" s="43">
        <v>32459.6740804</v>
      </c>
      <c r="BX5" s="43">
        <v>32459.6740804</v>
      </c>
      <c r="BY5" s="43">
        <v>32459.6740804</v>
      </c>
      <c r="BZ5" s="43">
        <v>33433.464302812004</v>
      </c>
      <c r="CA5" s="43">
        <v>33433.464302812004</v>
      </c>
      <c r="CB5" s="43">
        <v>33433.464302812004</v>
      </c>
      <c r="CC5" s="43">
        <v>33433.464302812004</v>
      </c>
      <c r="CD5" s="43">
        <v>33433.464302812004</v>
      </c>
      <c r="CE5" s="43">
        <v>33433.464302812004</v>
      </c>
      <c r="CF5" s="43">
        <v>33433.464302812004</v>
      </c>
      <c r="CG5" s="43">
        <v>33433.464302812004</v>
      </c>
      <c r="CH5" s="43">
        <v>33433.464302812004</v>
      </c>
      <c r="CI5" s="43">
        <v>33433.464302812004</v>
      </c>
      <c r="CJ5" s="43">
        <v>33433.464302812004</v>
      </c>
      <c r="CK5" s="43">
        <v>33433.464302812004</v>
      </c>
    </row>
    <row r="6" spans="1:89" s="44" customFormat="1" x14ac:dyDescent="0.25">
      <c r="A6" s="44" t="s">
        <v>266</v>
      </c>
      <c r="B6" s="44" t="s">
        <v>309</v>
      </c>
      <c r="C6" s="44" t="s">
        <v>310</v>
      </c>
      <c r="D6" s="44">
        <v>10</v>
      </c>
      <c r="F6" s="45">
        <v>-6817.5</v>
      </c>
      <c r="G6" s="45">
        <v>-5535</v>
      </c>
      <c r="H6" s="45">
        <v>-4252.5</v>
      </c>
      <c r="I6" s="45">
        <v>-2970</v>
      </c>
      <c r="J6" s="45">
        <v>-1687.5</v>
      </c>
      <c r="K6" s="45">
        <v>-405</v>
      </c>
      <c r="L6" s="45">
        <v>-405</v>
      </c>
      <c r="M6" s="45">
        <v>-405</v>
      </c>
      <c r="N6" s="45">
        <v>-405</v>
      </c>
      <c r="O6" s="45">
        <v>-405</v>
      </c>
      <c r="P6" s="45">
        <v>-405</v>
      </c>
      <c r="Q6" s="45">
        <v>-405</v>
      </c>
      <c r="R6" s="45">
        <v>-579.375</v>
      </c>
      <c r="S6" s="45">
        <v>-579.375</v>
      </c>
      <c r="T6" s="45">
        <v>-579.375</v>
      </c>
      <c r="U6" s="45">
        <v>-579.375</v>
      </c>
      <c r="V6" s="45">
        <v>-579.375</v>
      </c>
      <c r="W6" s="45">
        <v>-579.375</v>
      </c>
      <c r="X6" s="45">
        <v>-579.375</v>
      </c>
      <c r="Y6" s="45">
        <v>-579.375</v>
      </c>
      <c r="Z6" s="45">
        <v>-579.375</v>
      </c>
      <c r="AA6" s="45">
        <v>-579.375</v>
      </c>
      <c r="AB6" s="45">
        <v>-579.375</v>
      </c>
      <c r="AC6" s="45">
        <v>-579.375</v>
      </c>
      <c r="AD6" s="45">
        <v>-596.7562500000004</v>
      </c>
      <c r="AE6" s="45">
        <v>-596.7562500000004</v>
      </c>
      <c r="AF6" s="45">
        <v>-596.7562500000004</v>
      </c>
      <c r="AG6" s="45">
        <v>-596.7562500000004</v>
      </c>
      <c r="AH6" s="45">
        <v>-596.7562500000004</v>
      </c>
      <c r="AI6" s="45">
        <v>-596.7562500000004</v>
      </c>
      <c r="AJ6" s="45">
        <v>-596.7562500000004</v>
      </c>
      <c r="AK6" s="45">
        <v>-596.7562500000004</v>
      </c>
      <c r="AL6" s="45">
        <v>-596.7562500000004</v>
      </c>
      <c r="AM6" s="45">
        <v>-596.7562500000004</v>
      </c>
      <c r="AN6" s="45">
        <v>-596.7562500000004</v>
      </c>
      <c r="AO6" s="45">
        <v>-596.7562500000004</v>
      </c>
      <c r="AP6" s="45">
        <v>-614.6589375000003</v>
      </c>
      <c r="AQ6" s="45">
        <v>-614.6589375000003</v>
      </c>
      <c r="AR6" s="45">
        <v>-614.6589375000003</v>
      </c>
      <c r="AS6" s="45">
        <v>-614.6589375000003</v>
      </c>
      <c r="AT6" s="45">
        <v>-614.6589375000003</v>
      </c>
      <c r="AU6" s="45">
        <v>-614.6589375000003</v>
      </c>
      <c r="AV6" s="45">
        <v>-614.6589375000003</v>
      </c>
      <c r="AW6" s="45">
        <v>-614.6589375000003</v>
      </c>
      <c r="AX6" s="45">
        <v>-614.6589375000003</v>
      </c>
      <c r="AY6" s="45">
        <v>-614.6589375000003</v>
      </c>
      <c r="AZ6" s="45">
        <v>-614.6589375000003</v>
      </c>
      <c r="BA6" s="45">
        <v>-614.6589375000003</v>
      </c>
      <c r="BB6" s="45">
        <v>-633.0987056250015</v>
      </c>
      <c r="BC6" s="45">
        <v>-633.0987056250015</v>
      </c>
      <c r="BD6" s="45">
        <v>-633.0987056250015</v>
      </c>
      <c r="BE6" s="45">
        <v>-633.0987056250015</v>
      </c>
      <c r="BF6" s="45">
        <v>-633.0987056250015</v>
      </c>
      <c r="BG6" s="45">
        <v>-633.0987056250015</v>
      </c>
      <c r="BH6" s="45">
        <v>-633.0987056250015</v>
      </c>
      <c r="BI6" s="45">
        <v>-633.0987056250015</v>
      </c>
      <c r="BJ6" s="45">
        <v>-633.0987056250015</v>
      </c>
      <c r="BK6" s="45">
        <v>-633.0987056250015</v>
      </c>
      <c r="BL6" s="45">
        <v>-633.0987056250015</v>
      </c>
      <c r="BM6" s="45">
        <v>-633.0987056250015</v>
      </c>
      <c r="BN6" s="45">
        <v>-652.0916667937508</v>
      </c>
      <c r="BO6" s="45">
        <v>-652.0916667937508</v>
      </c>
      <c r="BP6" s="45">
        <v>-652.0916667937508</v>
      </c>
      <c r="BQ6" s="45">
        <v>-652.0916667937508</v>
      </c>
      <c r="BR6" s="45">
        <v>-652.0916667937508</v>
      </c>
      <c r="BS6" s="45">
        <v>-652.0916667937508</v>
      </c>
      <c r="BT6" s="45">
        <v>-652.0916667937508</v>
      </c>
      <c r="BU6" s="45">
        <v>-652.0916667937508</v>
      </c>
      <c r="BV6" s="45">
        <v>-652.0916667937508</v>
      </c>
      <c r="BW6" s="45">
        <v>-652.0916667937508</v>
      </c>
      <c r="BX6" s="45">
        <v>-652.0916667937508</v>
      </c>
      <c r="BY6" s="45">
        <v>-652.0916667937508</v>
      </c>
      <c r="BZ6" s="45">
        <v>-671.6544167975626</v>
      </c>
      <c r="CA6" s="45">
        <v>-671.6544167975626</v>
      </c>
      <c r="CB6" s="45">
        <v>-671.6544167975626</v>
      </c>
      <c r="CC6" s="45">
        <v>-671.6544167975626</v>
      </c>
      <c r="CD6" s="45">
        <v>-671.6544167975626</v>
      </c>
      <c r="CE6" s="45">
        <v>-671.6544167975626</v>
      </c>
      <c r="CF6" s="45">
        <v>-671.6544167975626</v>
      </c>
      <c r="CG6" s="45">
        <v>-671.6544167975626</v>
      </c>
      <c r="CH6" s="45">
        <v>-671.6544167975626</v>
      </c>
      <c r="CI6" s="45">
        <v>-671.6544167975626</v>
      </c>
      <c r="CJ6" s="45">
        <v>-671.6544167975626</v>
      </c>
      <c r="CK6" s="45">
        <v>-671.6544167975626</v>
      </c>
    </row>
    <row r="7" spans="1:89" x14ac:dyDescent="0.25">
      <c r="A7" t="s">
        <v>266</v>
      </c>
      <c r="B7" t="s">
        <v>309</v>
      </c>
      <c r="C7" t="s">
        <v>311</v>
      </c>
      <c r="D7">
        <v>24</v>
      </c>
      <c r="F7" s="43">
        <v>-24240</v>
      </c>
      <c r="G7" s="43">
        <v>-19680</v>
      </c>
      <c r="H7" s="43">
        <v>-15120</v>
      </c>
      <c r="I7" s="43">
        <v>-9504</v>
      </c>
      <c r="J7" s="43">
        <v>-5400</v>
      </c>
      <c r="K7" s="43">
        <v>-1296</v>
      </c>
      <c r="L7" s="43">
        <v>-1296</v>
      </c>
      <c r="M7" s="43">
        <v>-1296</v>
      </c>
      <c r="N7" s="43">
        <v>-1296</v>
      </c>
      <c r="O7" s="43">
        <v>-1296</v>
      </c>
      <c r="P7" s="43">
        <v>-1296</v>
      </c>
      <c r="Q7" s="43">
        <v>-1296</v>
      </c>
      <c r="R7" s="43">
        <v>-1334.880000000001</v>
      </c>
      <c r="S7" s="43">
        <v>-1334.880000000001</v>
      </c>
      <c r="T7" s="43">
        <v>-1334.880000000001</v>
      </c>
      <c r="U7" s="43">
        <v>-1334.880000000001</v>
      </c>
      <c r="V7" s="43">
        <v>-1334.880000000001</v>
      </c>
      <c r="W7" s="43">
        <v>-1334.880000000001</v>
      </c>
      <c r="X7" s="43">
        <v>-1854</v>
      </c>
      <c r="Y7" s="43">
        <v>-1854</v>
      </c>
      <c r="Z7" s="43">
        <v>-1854</v>
      </c>
      <c r="AA7" s="43">
        <v>-1854</v>
      </c>
      <c r="AB7" s="43">
        <v>-1854</v>
      </c>
      <c r="AC7" s="43">
        <v>-1854</v>
      </c>
      <c r="AD7" s="43">
        <v>-1909.6200000000026</v>
      </c>
      <c r="AE7" s="43">
        <v>-1909.6200000000026</v>
      </c>
      <c r="AF7" s="43">
        <v>-1909.6200000000026</v>
      </c>
      <c r="AG7" s="43">
        <v>-1909.6200000000026</v>
      </c>
      <c r="AH7" s="43">
        <v>-1909.6200000000026</v>
      </c>
      <c r="AI7" s="43">
        <v>-1909.6200000000026</v>
      </c>
      <c r="AJ7" s="43">
        <v>-1909.6200000000026</v>
      </c>
      <c r="AK7" s="43">
        <v>-1909.6200000000026</v>
      </c>
      <c r="AL7" s="43">
        <v>-1909.6200000000026</v>
      </c>
      <c r="AM7" s="43">
        <v>-1909.6200000000026</v>
      </c>
      <c r="AN7" s="43">
        <v>-1909.6200000000026</v>
      </c>
      <c r="AO7" s="43">
        <v>-1909.6200000000026</v>
      </c>
      <c r="AP7" s="43">
        <v>-1966.9086000000025</v>
      </c>
      <c r="AQ7" s="43">
        <v>-1966.9086000000025</v>
      </c>
      <c r="AR7" s="43">
        <v>-1966.9086000000025</v>
      </c>
      <c r="AS7" s="43">
        <v>-1966.9086000000025</v>
      </c>
      <c r="AT7" s="43">
        <v>-1966.9086000000025</v>
      </c>
      <c r="AU7" s="43">
        <v>-1966.9086000000025</v>
      </c>
      <c r="AV7" s="43">
        <v>-1966.9086000000025</v>
      </c>
      <c r="AW7" s="43">
        <v>-1966.9086000000025</v>
      </c>
      <c r="AX7" s="43">
        <v>-1966.9086000000025</v>
      </c>
      <c r="AY7" s="43">
        <v>-1966.9086000000025</v>
      </c>
      <c r="AZ7" s="43">
        <v>-1966.9086000000025</v>
      </c>
      <c r="BA7" s="43">
        <v>-1966.9086000000025</v>
      </c>
      <c r="BB7" s="43">
        <v>-2025.9158580000003</v>
      </c>
      <c r="BC7" s="43">
        <v>-2025.9158580000003</v>
      </c>
      <c r="BD7" s="43">
        <v>-2025.9158580000003</v>
      </c>
      <c r="BE7" s="43">
        <v>-2025.9158580000003</v>
      </c>
      <c r="BF7" s="43">
        <v>-2025.9158580000003</v>
      </c>
      <c r="BG7" s="43">
        <v>-2025.9158580000003</v>
      </c>
      <c r="BH7" s="43">
        <v>-2025.9158580000003</v>
      </c>
      <c r="BI7" s="43">
        <v>-2025.9158580000003</v>
      </c>
      <c r="BJ7" s="43">
        <v>-2025.9158580000003</v>
      </c>
      <c r="BK7" s="43">
        <v>-2025.9158580000003</v>
      </c>
      <c r="BL7" s="43">
        <v>-2025.9158580000003</v>
      </c>
      <c r="BM7" s="43">
        <v>-2025.9158580000003</v>
      </c>
      <c r="BN7" s="43">
        <v>-2086.693333740004</v>
      </c>
      <c r="BO7" s="43">
        <v>-2086.693333740004</v>
      </c>
      <c r="BP7" s="43">
        <v>-2086.693333740004</v>
      </c>
      <c r="BQ7" s="43">
        <v>-2086.693333740004</v>
      </c>
      <c r="BR7" s="43">
        <v>-2086.693333740004</v>
      </c>
      <c r="BS7" s="43">
        <v>-2086.693333740004</v>
      </c>
      <c r="BT7" s="43">
        <v>-2086.693333740004</v>
      </c>
      <c r="BU7" s="43">
        <v>-2086.693333740004</v>
      </c>
      <c r="BV7" s="43">
        <v>-2086.693333740004</v>
      </c>
      <c r="BW7" s="43">
        <v>-2086.693333740004</v>
      </c>
      <c r="BX7" s="43">
        <v>-2086.693333740004</v>
      </c>
      <c r="BY7" s="43">
        <v>-2086.693333740004</v>
      </c>
      <c r="BZ7" s="43">
        <v>-2149.294133752199</v>
      </c>
      <c r="CA7" s="43">
        <v>-2149.294133752199</v>
      </c>
      <c r="CB7" s="43">
        <v>-2149.294133752199</v>
      </c>
      <c r="CC7" s="43">
        <v>-2149.294133752199</v>
      </c>
      <c r="CD7" s="43">
        <v>-2149.294133752199</v>
      </c>
      <c r="CE7" s="43">
        <v>-2149.294133752199</v>
      </c>
      <c r="CF7" s="43">
        <v>-2149.294133752199</v>
      </c>
      <c r="CG7" s="43">
        <v>-2149.294133752199</v>
      </c>
      <c r="CH7" s="43">
        <v>-2149.294133752199</v>
      </c>
      <c r="CI7" s="43">
        <v>-2149.294133752199</v>
      </c>
      <c r="CJ7" s="43">
        <v>-2149.294133752199</v>
      </c>
      <c r="CK7" s="43">
        <v>-2149.294133752199</v>
      </c>
    </row>
    <row r="8" spans="1:89" s="44" customFormat="1" x14ac:dyDescent="0.25">
      <c r="A8" s="44" t="s">
        <v>266</v>
      </c>
      <c r="B8" s="44" t="s">
        <v>309</v>
      </c>
      <c r="C8" s="44" t="s">
        <v>312</v>
      </c>
      <c r="D8" s="44">
        <v>14</v>
      </c>
      <c r="F8" s="45">
        <v>-18853.333333333332</v>
      </c>
      <c r="G8" s="45">
        <v>-15306.666666666668</v>
      </c>
      <c r="H8" s="45">
        <v>-11760</v>
      </c>
      <c r="I8" s="45">
        <v>-8213.333333333334</v>
      </c>
      <c r="J8" s="45">
        <v>-4666.666666666668</v>
      </c>
      <c r="K8" s="45">
        <v>-1120</v>
      </c>
      <c r="L8" s="45">
        <v>-1120</v>
      </c>
      <c r="M8" s="45">
        <v>-1008</v>
      </c>
      <c r="N8" s="45">
        <v>-1008</v>
      </c>
      <c r="O8" s="45">
        <v>-1008</v>
      </c>
      <c r="P8" s="45">
        <v>-1008</v>
      </c>
      <c r="Q8" s="45">
        <v>-1008</v>
      </c>
      <c r="R8" s="45">
        <v>-1038.2400000000016</v>
      </c>
      <c r="S8" s="45">
        <v>-1038.2400000000016</v>
      </c>
      <c r="T8" s="45">
        <v>-1038.2400000000016</v>
      </c>
      <c r="U8" s="45">
        <v>-1038.2400000000016</v>
      </c>
      <c r="V8" s="45">
        <v>-1038.2400000000016</v>
      </c>
      <c r="W8" s="45">
        <v>-1038.2400000000016</v>
      </c>
      <c r="X8" s="45">
        <v>-1038.2400000000016</v>
      </c>
      <c r="Y8" s="45">
        <v>-1442</v>
      </c>
      <c r="Z8" s="45">
        <v>-1442</v>
      </c>
      <c r="AA8" s="45">
        <v>-1442</v>
      </c>
      <c r="AB8" s="45">
        <v>-1442</v>
      </c>
      <c r="AC8" s="45">
        <v>-1442</v>
      </c>
      <c r="AD8" s="45">
        <v>-1485.260000000002</v>
      </c>
      <c r="AE8" s="45">
        <v>-1485.260000000002</v>
      </c>
      <c r="AF8" s="45">
        <v>-1485.260000000002</v>
      </c>
      <c r="AG8" s="45">
        <v>-1485.260000000002</v>
      </c>
      <c r="AH8" s="45">
        <v>-1485.260000000002</v>
      </c>
      <c r="AI8" s="45">
        <v>-1485.260000000002</v>
      </c>
      <c r="AJ8" s="45">
        <v>-1485.260000000002</v>
      </c>
      <c r="AK8" s="45">
        <v>-1485.260000000002</v>
      </c>
      <c r="AL8" s="45">
        <v>-1485.260000000002</v>
      </c>
      <c r="AM8" s="45">
        <v>-1485.260000000002</v>
      </c>
      <c r="AN8" s="45">
        <v>-1485.260000000002</v>
      </c>
      <c r="AO8" s="45">
        <v>-1485.260000000002</v>
      </c>
      <c r="AP8" s="45">
        <v>-1529.8178000000007</v>
      </c>
      <c r="AQ8" s="45">
        <v>-1529.8178000000007</v>
      </c>
      <c r="AR8" s="45">
        <v>-1529.8178000000007</v>
      </c>
      <c r="AS8" s="45">
        <v>-1529.8178000000007</v>
      </c>
      <c r="AT8" s="45">
        <v>-1529.8178000000007</v>
      </c>
      <c r="AU8" s="45">
        <v>-1529.8178000000007</v>
      </c>
      <c r="AV8" s="45">
        <v>-1529.8178000000007</v>
      </c>
      <c r="AW8" s="45">
        <v>-1529.8178000000007</v>
      </c>
      <c r="AX8" s="45">
        <v>-1529.8178000000007</v>
      </c>
      <c r="AY8" s="45">
        <v>-1529.8178000000007</v>
      </c>
      <c r="AZ8" s="45">
        <v>-1529.8178000000007</v>
      </c>
      <c r="BA8" s="45">
        <v>-1529.8178000000007</v>
      </c>
      <c r="BB8" s="45">
        <v>-1575.7123339999998</v>
      </c>
      <c r="BC8" s="45">
        <v>-1575.7123339999998</v>
      </c>
      <c r="BD8" s="45">
        <v>-1575.7123339999998</v>
      </c>
      <c r="BE8" s="45">
        <v>-1575.7123339999998</v>
      </c>
      <c r="BF8" s="45">
        <v>-1575.7123339999998</v>
      </c>
      <c r="BG8" s="45">
        <v>-1575.7123339999998</v>
      </c>
      <c r="BH8" s="45">
        <v>-1575.7123339999998</v>
      </c>
      <c r="BI8" s="45">
        <v>-1575.7123339999998</v>
      </c>
      <c r="BJ8" s="45">
        <v>-1575.7123339999998</v>
      </c>
      <c r="BK8" s="45">
        <v>-1575.7123339999998</v>
      </c>
      <c r="BL8" s="45">
        <v>-1575.7123339999998</v>
      </c>
      <c r="BM8" s="45">
        <v>-1575.7123339999998</v>
      </c>
      <c r="BN8" s="45">
        <v>-1622.98370402</v>
      </c>
      <c r="BO8" s="45">
        <v>-1622.98370402</v>
      </c>
      <c r="BP8" s="45">
        <v>-1622.98370402</v>
      </c>
      <c r="BQ8" s="45">
        <v>-1622.98370402</v>
      </c>
      <c r="BR8" s="45">
        <v>-1622.98370402</v>
      </c>
      <c r="BS8" s="45">
        <v>-1622.98370402</v>
      </c>
      <c r="BT8" s="45">
        <v>-1622.98370402</v>
      </c>
      <c r="BU8" s="45">
        <v>-1622.98370402</v>
      </c>
      <c r="BV8" s="45">
        <v>-1622.98370402</v>
      </c>
      <c r="BW8" s="45">
        <v>-1622.98370402</v>
      </c>
      <c r="BX8" s="45">
        <v>-1622.98370402</v>
      </c>
      <c r="BY8" s="45">
        <v>-1622.98370402</v>
      </c>
      <c r="BZ8" s="45">
        <v>-1671.6732151406031</v>
      </c>
      <c r="CA8" s="45">
        <v>-1671.6732151406031</v>
      </c>
      <c r="CB8" s="45">
        <v>-1671.6732151406031</v>
      </c>
      <c r="CC8" s="45">
        <v>-1671.6732151406031</v>
      </c>
      <c r="CD8" s="45">
        <v>-1671.6732151406031</v>
      </c>
      <c r="CE8" s="45">
        <v>-1671.6732151406031</v>
      </c>
      <c r="CF8" s="45">
        <v>-1671.6732151406031</v>
      </c>
      <c r="CG8" s="45">
        <v>-1671.6732151406031</v>
      </c>
      <c r="CH8" s="45">
        <v>-1671.6732151406031</v>
      </c>
      <c r="CI8" s="45">
        <v>-1671.6732151406031</v>
      </c>
      <c r="CJ8" s="45">
        <v>-1671.6732151406031</v>
      </c>
      <c r="CK8" s="45">
        <v>-1671.6732151406031</v>
      </c>
    </row>
    <row r="9" spans="1:5" s="46" customFormat="1" x14ac:dyDescent="0.25">
      <c r="A9" s="46" t="s">
        <v>85</v>
      </c>
      <c r="B9" s="46" t="s">
        <v>85</v>
      </c>
      <c r="C9" s="46" t="s">
        <v>313</v>
      </c>
      <c r="E9" s="47">
        <v>0</v>
      </c>
    </row>
    <row r="10" spans="1:5" s="46" customFormat="1" x14ac:dyDescent="0.25">
      <c r="A10" s="46" t="s">
        <v>85</v>
      </c>
      <c r="B10" s="46" t="s">
        <v>85</v>
      </c>
      <c r="C10" s="46" t="s">
        <v>314</v>
      </c>
      <c r="E10" s="47">
        <v>0</v>
      </c>
    </row>
    <row r="11" spans="1:5" s="46" customFormat="1" x14ac:dyDescent="0.25">
      <c r="A11" s="46" t="s">
        <v>85</v>
      </c>
      <c r="B11" s="46" t="s">
        <v>85</v>
      </c>
      <c r="C11" s="46" t="s">
        <v>315</v>
      </c>
      <c r="E11" s="47">
        <v>0</v>
      </c>
    </row>
    <row r="12" spans="1:5" s="46" customFormat="1" x14ac:dyDescent="0.25">
      <c r="A12" s="46" t="s">
        <v>85</v>
      </c>
      <c r="B12" s="46" t="s">
        <v>85</v>
      </c>
      <c r="C12" s="46" t="s">
        <v>316</v>
      </c>
      <c r="E12" s="47">
        <v>0</v>
      </c>
    </row>
    <row r="13" spans="1:89" s="46" customFormat="1" x14ac:dyDescent="0.25">
      <c r="A13" s="46" t="s">
        <v>85</v>
      </c>
      <c r="B13" s="46" t="s">
        <v>85</v>
      </c>
      <c r="C13" s="46" t="s">
        <v>317</v>
      </c>
      <c r="E13" s="47">
        <f>SUM(F13:CK13)</f>
      </c>
      <c r="F13" s="47">
        <f>F3+F4+F5</f>
      </c>
      <c r="G13" s="47">
        <f>G3+G4+G5</f>
      </c>
      <c r="H13" s="47">
        <f>H3+H4+H5</f>
      </c>
      <c r="I13" s="47">
        <f>I3+I4+I5</f>
      </c>
      <c r="J13" s="47">
        <f>J3+J4+J5</f>
      </c>
      <c r="K13" s="47">
        <f>K3+K4+K5</f>
      </c>
      <c r="L13" s="47">
        <f>L3+L4+L5</f>
      </c>
      <c r="M13" s="47">
        <f>M3+M4+M5</f>
      </c>
      <c r="N13" s="47">
        <f>N3+N4+N5</f>
      </c>
      <c r="O13" s="47">
        <f>O3+O4+O5</f>
      </c>
      <c r="P13" s="47">
        <f>P3+P4+P5</f>
      </c>
      <c r="Q13" s="47">
        <f>Q3+Q4+Q5</f>
      </c>
      <c r="R13" s="47">
        <f>R3+R4+R5</f>
      </c>
      <c r="S13" s="47">
        <f>S3+S4+S5</f>
      </c>
      <c r="T13" s="47">
        <f>T3+T4+T5</f>
      </c>
      <c r="U13" s="47">
        <f>U3+U4+U5</f>
      </c>
      <c r="V13" s="47">
        <f>V3+V4+V5</f>
      </c>
      <c r="W13" s="47">
        <f>W3+W4+W5</f>
      </c>
      <c r="X13" s="47">
        <f>X3+X4+X5</f>
      </c>
      <c r="Y13" s="47">
        <f>Y3+Y4+Y5</f>
      </c>
      <c r="Z13" s="47">
        <f>Z3+Z4+Z5</f>
      </c>
      <c r="AA13" s="47">
        <f>AA3+AA4+AA5</f>
      </c>
      <c r="AB13" s="47">
        <f>AB3+AB4+AB5</f>
      </c>
      <c r="AC13" s="47">
        <f>AC3+AC4+AC5</f>
      </c>
      <c r="AD13" s="47">
        <f>AD3+AD4+AD5</f>
      </c>
      <c r="AE13" s="47">
        <f>AE3+AE4+AE5</f>
      </c>
      <c r="AF13" s="47">
        <f>AF3+AF4+AF5</f>
      </c>
      <c r="AG13" s="47">
        <f>AG3+AG4+AG5</f>
      </c>
      <c r="AH13" s="47">
        <f>AH3+AH4+AH5</f>
      </c>
      <c r="AI13" s="47">
        <f>AI3+AI4+AI5</f>
      </c>
      <c r="AJ13" s="47">
        <f>AJ3+AJ4+AJ5</f>
      </c>
      <c r="AK13" s="47">
        <f>AK3+AK4+AK5</f>
      </c>
      <c r="AL13" s="47">
        <f>AL3+AL4+AL5</f>
      </c>
      <c r="AM13" s="47">
        <f>AM3+AM4+AM5</f>
      </c>
      <c r="AN13" s="47">
        <f>AN3+AN4+AN5</f>
      </c>
      <c r="AO13" s="47">
        <f>AO3+AO4+AO5</f>
      </c>
      <c r="AP13" s="47">
        <f>AP3+AP4+AP5</f>
      </c>
      <c r="AQ13" s="47">
        <f>AQ3+AQ4+AQ5</f>
      </c>
      <c r="AR13" s="47">
        <f>AR3+AR4+AR5</f>
      </c>
      <c r="AS13" s="47">
        <f>AS3+AS4+AS5</f>
      </c>
      <c r="AT13" s="47">
        <f>AT3+AT4+AT5</f>
      </c>
      <c r="AU13" s="47">
        <f>AU3+AU4+AU5</f>
      </c>
      <c r="AV13" s="47">
        <f>AV3+AV4+AV5</f>
      </c>
      <c r="AW13" s="47">
        <f>AW3+AW4+AW5</f>
      </c>
      <c r="AX13" s="47">
        <f>AX3+AX4+AX5</f>
      </c>
      <c r="AY13" s="47">
        <f>AY3+AY4+AY5</f>
      </c>
      <c r="AZ13" s="47">
        <f>AZ3+AZ4+AZ5</f>
      </c>
      <c r="BA13" s="47">
        <f>BA3+BA4+BA5</f>
      </c>
      <c r="BB13" s="47">
        <f>BB3+BB4+BB5</f>
      </c>
      <c r="BC13" s="47">
        <f>BC3+BC4+BC5</f>
      </c>
      <c r="BD13" s="47">
        <f>BD3+BD4+BD5</f>
      </c>
      <c r="BE13" s="47">
        <f>BE3+BE4+BE5</f>
      </c>
      <c r="BF13" s="47">
        <f>BF3+BF4+BF5</f>
      </c>
      <c r="BG13" s="47">
        <f>BG3+BG4+BG5</f>
      </c>
      <c r="BH13" s="47">
        <f>BH3+BH4+BH5</f>
      </c>
      <c r="BI13" s="47">
        <f>BI3+BI4+BI5</f>
      </c>
      <c r="BJ13" s="47">
        <f>BJ3+BJ4+BJ5</f>
      </c>
      <c r="BK13" s="47">
        <f>BK3+BK4+BK5</f>
      </c>
      <c r="BL13" s="47">
        <f>BL3+BL4+BL5</f>
      </c>
      <c r="BM13" s="47">
        <f>BM3+BM4+BM5</f>
      </c>
      <c r="BN13" s="47">
        <f>BN3+BN4+BN5</f>
      </c>
      <c r="BO13" s="47">
        <f>BO3+BO4+BO5</f>
      </c>
      <c r="BP13" s="47">
        <f>BP3+BP4+BP5</f>
      </c>
      <c r="BQ13" s="47">
        <f>BQ3+BQ4+BQ5</f>
      </c>
      <c r="BR13" s="47">
        <f>BR3+BR4+BR5</f>
      </c>
      <c r="BS13" s="47">
        <f>BS3+BS4+BS5</f>
      </c>
      <c r="BT13" s="47">
        <f>BT3+BT4+BT5</f>
      </c>
      <c r="BU13" s="47">
        <f>BU3+BU4+BU5</f>
      </c>
      <c r="BV13" s="47">
        <f>BV3+BV4+BV5</f>
      </c>
      <c r="BW13" s="47">
        <f>BW3+BW4+BW5</f>
      </c>
      <c r="BX13" s="47">
        <f>BX3+BX4+BX5</f>
      </c>
      <c r="BY13" s="47">
        <f>BY3+BY4+BY5</f>
      </c>
      <c r="BZ13" s="47">
        <f>BZ3+BZ4+BZ5</f>
      </c>
      <c r="CA13" s="47">
        <f>CA3+CA4+CA5</f>
      </c>
      <c r="CB13" s="47">
        <f>CB3+CB4+CB5</f>
      </c>
      <c r="CC13" s="47">
        <f>CC3+CC4+CC5</f>
      </c>
      <c r="CD13" s="47">
        <f>CD3+CD4+CD5</f>
      </c>
      <c r="CE13" s="47">
        <f>CE3+CE4+CE5</f>
      </c>
      <c r="CF13" s="47">
        <f>CF3+CF4+CF5</f>
      </c>
      <c r="CG13" s="47">
        <f>CG3+CG4+CG5</f>
      </c>
      <c r="CH13" s="47">
        <f>CH3+CH4+CH5</f>
      </c>
      <c r="CI13" s="47">
        <f>CI3+CI4+CI5</f>
      </c>
      <c r="CJ13" s="47">
        <f>CJ3+CJ4+CJ5</f>
      </c>
      <c r="CK13" s="47">
        <f>CK3+CK4+CK5</f>
      </c>
    </row>
    <row r="14" spans="1:89" s="46" customFormat="1" x14ac:dyDescent="0.25">
      <c r="A14" s="46" t="s">
        <v>85</v>
      </c>
      <c r="B14" s="46" t="s">
        <v>85</v>
      </c>
      <c r="C14" s="46" t="s">
        <v>318</v>
      </c>
      <c r="E14" s="47">
        <f>SUM(F14:CK14)</f>
      </c>
      <c r="F14" s="47">
        <f>F6+F7+F8</f>
      </c>
      <c r="G14" s="47">
        <f>G6+G7+G8</f>
      </c>
      <c r="H14" s="47">
        <f>H6+H7+H8</f>
      </c>
      <c r="I14" s="47">
        <f>I6+I7+I8</f>
      </c>
      <c r="J14" s="47">
        <f>J6+J7+J8</f>
      </c>
      <c r="K14" s="47">
        <f>K6+K7+K8</f>
      </c>
      <c r="L14" s="47">
        <f>L6+L7+L8</f>
      </c>
      <c r="M14" s="47">
        <f>M6+M7+M8</f>
      </c>
      <c r="N14" s="47">
        <f>N6+N7+N8</f>
      </c>
      <c r="O14" s="47">
        <f>O6+O7+O8</f>
      </c>
      <c r="P14" s="47">
        <f>P6+P7+P8</f>
      </c>
      <c r="Q14" s="47">
        <f>Q6+Q7+Q8</f>
      </c>
      <c r="R14" s="47">
        <f>R6+R7+R8</f>
      </c>
      <c r="S14" s="47">
        <f>S6+S7+S8</f>
      </c>
      <c r="T14" s="47">
        <f>T6+T7+T8</f>
      </c>
      <c r="U14" s="47">
        <f>U6+U7+U8</f>
      </c>
      <c r="V14" s="47">
        <f>V6+V7+V8</f>
      </c>
      <c r="W14" s="47">
        <f>W6+W7+W8</f>
      </c>
      <c r="X14" s="47">
        <f>X6+X7+X8</f>
      </c>
      <c r="Y14" s="47">
        <f>Y6+Y7+Y8</f>
      </c>
      <c r="Z14" s="47">
        <f>Z6+Z7+Z8</f>
      </c>
      <c r="AA14" s="47">
        <f>AA6+AA7+AA8</f>
      </c>
      <c r="AB14" s="47">
        <f>AB6+AB7+AB8</f>
      </c>
      <c r="AC14" s="47">
        <f>AC6+AC7+AC8</f>
      </c>
      <c r="AD14" s="47">
        <f>AD6+AD7+AD8</f>
      </c>
      <c r="AE14" s="47">
        <f>AE6+AE7+AE8</f>
      </c>
      <c r="AF14" s="47">
        <f>AF6+AF7+AF8</f>
      </c>
      <c r="AG14" s="47">
        <f>AG6+AG7+AG8</f>
      </c>
      <c r="AH14" s="47">
        <f>AH6+AH7+AH8</f>
      </c>
      <c r="AI14" s="47">
        <f>AI6+AI7+AI8</f>
      </c>
      <c r="AJ14" s="47">
        <f>AJ6+AJ7+AJ8</f>
      </c>
      <c r="AK14" s="47">
        <f>AK6+AK7+AK8</f>
      </c>
      <c r="AL14" s="47">
        <f>AL6+AL7+AL8</f>
      </c>
      <c r="AM14" s="47">
        <f>AM6+AM7+AM8</f>
      </c>
      <c r="AN14" s="47">
        <f>AN6+AN7+AN8</f>
      </c>
      <c r="AO14" s="47">
        <f>AO6+AO7+AO8</f>
      </c>
      <c r="AP14" s="47">
        <f>AP6+AP7+AP8</f>
      </c>
      <c r="AQ14" s="47">
        <f>AQ6+AQ7+AQ8</f>
      </c>
      <c r="AR14" s="47">
        <f>AR6+AR7+AR8</f>
      </c>
      <c r="AS14" s="47">
        <f>AS6+AS7+AS8</f>
      </c>
      <c r="AT14" s="47">
        <f>AT6+AT7+AT8</f>
      </c>
      <c r="AU14" s="47">
        <f>AU6+AU7+AU8</f>
      </c>
      <c r="AV14" s="47">
        <f>AV6+AV7+AV8</f>
      </c>
      <c r="AW14" s="47">
        <f>AW6+AW7+AW8</f>
      </c>
      <c r="AX14" s="47">
        <f>AX6+AX7+AX8</f>
      </c>
      <c r="AY14" s="47">
        <f>AY6+AY7+AY8</f>
      </c>
      <c r="AZ14" s="47">
        <f>AZ6+AZ7+AZ8</f>
      </c>
      <c r="BA14" s="47">
        <f>BA6+BA7+BA8</f>
      </c>
      <c r="BB14" s="47">
        <f>BB6+BB7+BB8</f>
      </c>
      <c r="BC14" s="47">
        <f>BC6+BC7+BC8</f>
      </c>
      <c r="BD14" s="47">
        <f>BD6+BD7+BD8</f>
      </c>
      <c r="BE14" s="47">
        <f>BE6+BE7+BE8</f>
      </c>
      <c r="BF14" s="47">
        <f>BF6+BF7+BF8</f>
      </c>
      <c r="BG14" s="47">
        <f>BG6+BG7+BG8</f>
      </c>
      <c r="BH14" s="47">
        <f>BH6+BH7+BH8</f>
      </c>
      <c r="BI14" s="47">
        <f>BI6+BI7+BI8</f>
      </c>
      <c r="BJ14" s="47">
        <f>BJ6+BJ7+BJ8</f>
      </c>
      <c r="BK14" s="47">
        <f>BK6+BK7+BK8</f>
      </c>
      <c r="BL14" s="47">
        <f>BL6+BL7+BL8</f>
      </c>
      <c r="BM14" s="47">
        <f>BM6+BM7+BM8</f>
      </c>
      <c r="BN14" s="47">
        <f>BN6+BN7+BN8</f>
      </c>
      <c r="BO14" s="47">
        <f>BO6+BO7+BO8</f>
      </c>
      <c r="BP14" s="47">
        <f>BP6+BP7+BP8</f>
      </c>
      <c r="BQ14" s="47">
        <f>BQ6+BQ7+BQ8</f>
      </c>
      <c r="BR14" s="47">
        <f>BR6+BR7+BR8</f>
      </c>
      <c r="BS14" s="47">
        <f>BS6+BS7+BS8</f>
      </c>
      <c r="BT14" s="47">
        <f>BT6+BT7+BT8</f>
      </c>
      <c r="BU14" s="47">
        <f>BU6+BU7+BU8</f>
      </c>
      <c r="BV14" s="47">
        <f>BV6+BV7+BV8</f>
      </c>
      <c r="BW14" s="47">
        <f>BW6+BW7+BW8</f>
      </c>
      <c r="BX14" s="47">
        <f>BX6+BX7+BX8</f>
      </c>
      <c r="BY14" s="47">
        <f>BY6+BY7+BY8</f>
      </c>
      <c r="BZ14" s="47">
        <f>BZ6+BZ7+BZ8</f>
      </c>
      <c r="CA14" s="47">
        <f>CA6+CA7+CA8</f>
      </c>
      <c r="CB14" s="47">
        <f>CB6+CB7+CB8</f>
      </c>
      <c r="CC14" s="47">
        <f>CC6+CC7+CC8</f>
      </c>
      <c r="CD14" s="47">
        <f>CD6+CD7+CD8</f>
      </c>
      <c r="CE14" s="47">
        <f>CE6+CE7+CE8</f>
      </c>
      <c r="CF14" s="47">
        <f>CF6+CF7+CF8</f>
      </c>
      <c r="CG14" s="47">
        <f>CG6+CG7+CG8</f>
      </c>
      <c r="CH14" s="47">
        <f>CH6+CH7+CH8</f>
      </c>
      <c r="CI14" s="47">
        <f>CI6+CI7+CI8</f>
      </c>
      <c r="CJ14" s="47">
        <f>CJ6+CJ7+CJ8</f>
      </c>
      <c r="CK14" s="47">
        <f>CK6+CK7+CK8</f>
      </c>
    </row>
    <row r="15" spans="1:5" s="46" customFormat="1" x14ac:dyDescent="0.25">
      <c r="A15" s="46" t="s">
        <v>85</v>
      </c>
      <c r="B15" s="46" t="s">
        <v>85</v>
      </c>
      <c r="C15" s="46" t="s">
        <v>319</v>
      </c>
      <c r="E15" s="47">
        <v>0</v>
      </c>
    </row>
    <row r="16" spans="1:5" s="46" customFormat="1" x14ac:dyDescent="0.25">
      <c r="A16" s="46" t="s">
        <v>85</v>
      </c>
      <c r="B16" s="46" t="s">
        <v>85</v>
      </c>
      <c r="C16" s="46" t="s">
        <v>320</v>
      </c>
      <c r="E16" s="47">
        <v>0</v>
      </c>
    </row>
    <row r="18" spans="1:89" s="46" customFormat="1" x14ac:dyDescent="0.25">
      <c r="A18" s="46" t="s">
        <v>85</v>
      </c>
      <c r="C18" s="46" t="s">
        <v>321</v>
      </c>
      <c r="E18" s="47">
        <f>SUM(F18:CK18)</f>
      </c>
      <c r="F18" s="47">
        <f>F9+F10+F11+F12</f>
      </c>
      <c r="G18" s="47">
        <f>G9+G10+G11+G12</f>
      </c>
      <c r="H18" s="47">
        <f>H9+H10+H11+H12</f>
      </c>
      <c r="I18" s="47">
        <f>I9+I10+I11+I12</f>
      </c>
      <c r="J18" s="47">
        <f>J9+J10+J11+J12</f>
      </c>
      <c r="K18" s="47">
        <f>K9+K10+K11+K12</f>
      </c>
      <c r="L18" s="47">
        <f>L9+L10+L11+L12</f>
      </c>
      <c r="M18" s="47">
        <f>M9+M10+M11+M12</f>
      </c>
      <c r="N18" s="47">
        <f>N9+N10+N11+N12</f>
      </c>
      <c r="O18" s="47">
        <f>O9+O10+O11+O12</f>
      </c>
      <c r="P18" s="47">
        <f>P9+P10+P11+P12</f>
      </c>
      <c r="Q18" s="47">
        <f>Q9+Q10+Q11+Q12</f>
      </c>
      <c r="R18" s="47">
        <f>R9+R10+R11+R12</f>
      </c>
      <c r="S18" s="47">
        <f>S9+S10+S11+S12</f>
      </c>
      <c r="T18" s="47">
        <f>T9+T10+T11+T12</f>
      </c>
      <c r="U18" s="47">
        <f>U9+U10+U11+U12</f>
      </c>
      <c r="V18" s="47">
        <f>V9+V10+V11+V12</f>
      </c>
      <c r="W18" s="47">
        <f>W9+W10+W11+W12</f>
      </c>
      <c r="X18" s="47">
        <f>X9+X10+X11+X12</f>
      </c>
      <c r="Y18" s="47">
        <f>Y9+Y10+Y11+Y12</f>
      </c>
      <c r="Z18" s="47">
        <f>Z9+Z10+Z11+Z12</f>
      </c>
      <c r="AA18" s="47">
        <f>AA9+AA10+AA11+AA12</f>
      </c>
      <c r="AB18" s="47">
        <f>AB9+AB10+AB11+AB12</f>
      </c>
      <c r="AC18" s="47">
        <f>AC9+AC10+AC11+AC12</f>
      </c>
      <c r="AD18" s="47">
        <f>AD9+AD10+AD11+AD12</f>
      </c>
      <c r="AE18" s="47">
        <f>AE9+AE10+AE11+AE12</f>
      </c>
      <c r="AF18" s="47">
        <f>AF9+AF10+AF11+AF12</f>
      </c>
      <c r="AG18" s="47">
        <f>AG9+AG10+AG11+AG12</f>
      </c>
      <c r="AH18" s="47">
        <f>AH9+AH10+AH11+AH12</f>
      </c>
      <c r="AI18" s="47">
        <f>AI9+AI10+AI11+AI12</f>
      </c>
      <c r="AJ18" s="47">
        <f>AJ9+AJ10+AJ11+AJ12</f>
      </c>
      <c r="AK18" s="47">
        <f>AK9+AK10+AK11+AK12</f>
      </c>
      <c r="AL18" s="47">
        <f>AL9+AL10+AL11+AL12</f>
      </c>
      <c r="AM18" s="47">
        <f>AM9+AM10+AM11+AM12</f>
      </c>
      <c r="AN18" s="47">
        <f>AN9+AN10+AN11+AN12</f>
      </c>
      <c r="AO18" s="47">
        <f>AO9+AO10+AO11+AO12</f>
      </c>
      <c r="AP18" s="47">
        <f>AP9+AP10+AP11+AP12</f>
      </c>
      <c r="AQ18" s="47">
        <f>AQ9+AQ10+AQ11+AQ12</f>
      </c>
      <c r="AR18" s="47">
        <f>AR9+AR10+AR11+AR12</f>
      </c>
      <c r="AS18" s="47">
        <f>AS9+AS10+AS11+AS12</f>
      </c>
      <c r="AT18" s="47">
        <f>AT9+AT10+AT11+AT12</f>
      </c>
      <c r="AU18" s="47">
        <f>AU9+AU10+AU11+AU12</f>
      </c>
      <c r="AV18" s="47">
        <f>AV9+AV10+AV11+AV12</f>
      </c>
      <c r="AW18" s="47">
        <f>AW9+AW10+AW11+AW12</f>
      </c>
      <c r="AX18" s="47">
        <f>AX9+AX10+AX11+AX12</f>
      </c>
      <c r="AY18" s="47">
        <f>AY9+AY10+AY11+AY12</f>
      </c>
      <c r="AZ18" s="47">
        <f>AZ9+AZ10+AZ11+AZ12</f>
      </c>
      <c r="BA18" s="47">
        <f>BA9+BA10+BA11+BA12</f>
      </c>
      <c r="BB18" s="47">
        <f>BB9+BB10+BB11+BB12</f>
      </c>
      <c r="BC18" s="47">
        <f>BC9+BC10+BC11+BC12</f>
      </c>
      <c r="BD18" s="47">
        <f>BD9+BD10+BD11+BD12</f>
      </c>
      <c r="BE18" s="47">
        <f>BE9+BE10+BE11+BE12</f>
      </c>
      <c r="BF18" s="47">
        <f>BF9+BF10+BF11+BF12</f>
      </c>
      <c r="BG18" s="47">
        <f>BG9+BG10+BG11+BG12</f>
      </c>
      <c r="BH18" s="47">
        <f>BH9+BH10+BH11+BH12</f>
      </c>
      <c r="BI18" s="47">
        <f>BI9+BI10+BI11+BI12</f>
      </c>
      <c r="BJ18" s="47">
        <f>BJ9+BJ10+BJ11+BJ12</f>
      </c>
      <c r="BK18" s="47">
        <f>BK9+BK10+BK11+BK12</f>
      </c>
      <c r="BL18" s="47">
        <f>BL9+BL10+BL11+BL12</f>
      </c>
      <c r="BM18" s="47">
        <f>BM9+BM10+BM11+BM12</f>
      </c>
      <c r="BN18" s="47">
        <f>BN9+BN10+BN11+BN12</f>
      </c>
      <c r="BO18" s="47">
        <f>BO9+BO10+BO11+BO12</f>
      </c>
      <c r="BP18" s="47">
        <f>BP9+BP10+BP11+BP12</f>
      </c>
      <c r="BQ18" s="47">
        <f>BQ9+BQ10+BQ11+BQ12</f>
      </c>
      <c r="BR18" s="47">
        <f>BR9+BR10+BR11+BR12</f>
      </c>
      <c r="BS18" s="47">
        <f>BS9+BS10+BS11+BS12</f>
      </c>
      <c r="BT18" s="47">
        <f>BT9+BT10+BT11+BT12</f>
      </c>
      <c r="BU18" s="47">
        <f>BU9+BU10+BU11+BU12</f>
      </c>
      <c r="BV18" s="47">
        <f>BV9+BV10+BV11+BV12</f>
      </c>
      <c r="BW18" s="47">
        <f>BW9+BW10+BW11+BW12</f>
      </c>
      <c r="BX18" s="47">
        <f>BX9+BX10+BX11+BX12</f>
      </c>
      <c r="BY18" s="47">
        <f>BY9+BY10+BY11+BY12</f>
      </c>
      <c r="BZ18" s="47">
        <f>BZ9+BZ10+BZ11+BZ12</f>
      </c>
      <c r="CA18" s="47">
        <f>CA9+CA10+CA11+CA12</f>
      </c>
      <c r="CB18" s="47">
        <f>CB9+CB10+CB11+CB12</f>
      </c>
      <c r="CC18" s="47">
        <f>CC9+CC10+CC11+CC12</f>
      </c>
      <c r="CD18" s="47">
        <f>CD9+CD10+CD11+CD12</f>
      </c>
      <c r="CE18" s="47">
        <f>CE9+CE10+CE11+CE12</f>
      </c>
      <c r="CF18" s="47">
        <f>CF9+CF10+CF11+CF12</f>
      </c>
      <c r="CG18" s="47">
        <f>CG9+CG10+CG11+CG12</f>
      </c>
      <c r="CH18" s="47">
        <f>CH9+CH10+CH11+CH12</f>
      </c>
      <c r="CI18" s="47">
        <f>CI9+CI10+CI11+CI12</f>
      </c>
      <c r="CJ18" s="47">
        <f>CJ9+CJ10+CJ11+CJ12</f>
      </c>
      <c r="CK18" s="47">
        <f>CK9+CK10+CK11+CK12</f>
      </c>
    </row>
    <row r="19" spans="1:89" s="46" customFormat="1" x14ac:dyDescent="0.25">
      <c r="A19" s="46" t="s">
        <v>85</v>
      </c>
      <c r="C19" s="46" t="s">
        <v>322</v>
      </c>
      <c r="E19" s="47">
        <f>SUM(F19:CK19)</f>
      </c>
      <c r="F19" s="47">
        <f>F13+F14</f>
      </c>
      <c r="G19" s="47">
        <f>G13+G14</f>
      </c>
      <c r="H19" s="47">
        <f>H13+H14</f>
      </c>
      <c r="I19" s="47">
        <f>I13+I14</f>
      </c>
      <c r="J19" s="47">
        <f>J13+J14</f>
      </c>
      <c r="K19" s="47">
        <f>K13+K14</f>
      </c>
      <c r="L19" s="47">
        <f>L13+L14</f>
      </c>
      <c r="M19" s="47">
        <f>M13+M14</f>
      </c>
      <c r="N19" s="47">
        <f>N13+N14</f>
      </c>
      <c r="O19" s="47">
        <f>O13+O14</f>
      </c>
      <c r="P19" s="47">
        <f>P13+P14</f>
      </c>
      <c r="Q19" s="47">
        <f>Q13+Q14</f>
      </c>
      <c r="R19" s="47">
        <f>R13+R14</f>
      </c>
      <c r="S19" s="47">
        <f>S13+S14</f>
      </c>
      <c r="T19" s="47">
        <f>T13+T14</f>
      </c>
      <c r="U19" s="47">
        <f>U13+U14</f>
      </c>
      <c r="V19" s="47">
        <f>V13+V14</f>
      </c>
      <c r="W19" s="47">
        <f>W13+W14</f>
      </c>
      <c r="X19" s="47">
        <f>X13+X14</f>
      </c>
      <c r="Y19" s="47">
        <f>Y13+Y14</f>
      </c>
      <c r="Z19" s="47">
        <f>Z13+Z14</f>
      </c>
      <c r="AA19" s="47">
        <f>AA13+AA14</f>
      </c>
      <c r="AB19" s="47">
        <f>AB13+AB14</f>
      </c>
      <c r="AC19" s="47">
        <f>AC13+AC14</f>
      </c>
      <c r="AD19" s="47">
        <f>AD13+AD14</f>
      </c>
      <c r="AE19" s="47">
        <f>AE13+AE14</f>
      </c>
      <c r="AF19" s="47">
        <f>AF13+AF14</f>
      </c>
      <c r="AG19" s="47">
        <f>AG13+AG14</f>
      </c>
      <c r="AH19" s="47">
        <f>AH13+AH14</f>
      </c>
      <c r="AI19" s="47">
        <f>AI13+AI14</f>
      </c>
      <c r="AJ19" s="47">
        <f>AJ13+AJ14</f>
      </c>
      <c r="AK19" s="47">
        <f>AK13+AK14</f>
      </c>
      <c r="AL19" s="47">
        <f>AL13+AL14</f>
      </c>
      <c r="AM19" s="47">
        <f>AM13+AM14</f>
      </c>
      <c r="AN19" s="47">
        <f>AN13+AN14</f>
      </c>
      <c r="AO19" s="47">
        <f>AO13+AO14</f>
      </c>
      <c r="AP19" s="47">
        <f>AP13+AP14</f>
      </c>
      <c r="AQ19" s="47">
        <f>AQ13+AQ14</f>
      </c>
      <c r="AR19" s="47">
        <f>AR13+AR14</f>
      </c>
      <c r="AS19" s="47">
        <f>AS13+AS14</f>
      </c>
      <c r="AT19" s="47">
        <f>AT13+AT14</f>
      </c>
      <c r="AU19" s="47">
        <f>AU13+AU14</f>
      </c>
      <c r="AV19" s="47">
        <f>AV13+AV14</f>
      </c>
      <c r="AW19" s="47">
        <f>AW13+AW14</f>
      </c>
      <c r="AX19" s="47">
        <f>AX13+AX14</f>
      </c>
      <c r="AY19" s="47">
        <f>AY13+AY14</f>
      </c>
      <c r="AZ19" s="47">
        <f>AZ13+AZ14</f>
      </c>
      <c r="BA19" s="47">
        <f>BA13+BA14</f>
      </c>
      <c r="BB19" s="47">
        <f>BB13+BB14</f>
      </c>
      <c r="BC19" s="47">
        <f>BC13+BC14</f>
      </c>
      <c r="BD19" s="47">
        <f>BD13+BD14</f>
      </c>
      <c r="BE19" s="47">
        <f>BE13+BE14</f>
      </c>
      <c r="BF19" s="47">
        <f>BF13+BF14</f>
      </c>
      <c r="BG19" s="47">
        <f>BG13+BG14</f>
      </c>
      <c r="BH19" s="47">
        <f>BH13+BH14</f>
      </c>
      <c r="BI19" s="47">
        <f>BI13+BI14</f>
      </c>
      <c r="BJ19" s="47">
        <f>BJ13+BJ14</f>
      </c>
      <c r="BK19" s="47">
        <f>BK13+BK14</f>
      </c>
      <c r="BL19" s="47">
        <f>BL13+BL14</f>
      </c>
      <c r="BM19" s="47">
        <f>BM13+BM14</f>
      </c>
      <c r="BN19" s="47">
        <f>BN13+BN14</f>
      </c>
      <c r="BO19" s="47">
        <f>BO13+BO14</f>
      </c>
      <c r="BP19" s="47">
        <f>BP13+BP14</f>
      </c>
      <c r="BQ19" s="47">
        <f>BQ13+BQ14</f>
      </c>
      <c r="BR19" s="47">
        <f>BR13+BR14</f>
      </c>
      <c r="BS19" s="47">
        <f>BS13+BS14</f>
      </c>
      <c r="BT19" s="47">
        <f>BT13+BT14</f>
      </c>
      <c r="BU19" s="47">
        <f>BU13+BU14</f>
      </c>
      <c r="BV19" s="47">
        <f>BV13+BV14</f>
      </c>
      <c r="BW19" s="47">
        <f>BW13+BW14</f>
      </c>
      <c r="BX19" s="47">
        <f>BX13+BX14</f>
      </c>
      <c r="BY19" s="47">
        <f>BY13+BY14</f>
      </c>
      <c r="BZ19" s="47">
        <f>BZ13+BZ14</f>
      </c>
      <c r="CA19" s="47">
        <f>CA13+CA14</f>
      </c>
      <c r="CB19" s="47">
        <f>CB13+CB14</f>
      </c>
      <c r="CC19" s="47">
        <f>CC13+CC14</f>
      </c>
      <c r="CD19" s="47">
        <f>CD13+CD14</f>
      </c>
      <c r="CE19" s="47">
        <f>CE13+CE14</f>
      </c>
      <c r="CF19" s="47">
        <f>CF13+CF14</f>
      </c>
      <c r="CG19" s="47">
        <f>CG13+CG14</f>
      </c>
      <c r="CH19" s="47">
        <f>CH13+CH14</f>
      </c>
      <c r="CI19" s="47">
        <f>CI13+CI14</f>
      </c>
      <c r="CJ19" s="47">
        <f>CJ13+CJ14</f>
      </c>
      <c r="CK19" s="47">
        <f>CK13+CK14</f>
      </c>
    </row>
    <row r="20" spans="1:89" s="52" customFormat="1" x14ac:dyDescent="0.25">
      <c r="A20" s="52" t="s">
        <v>85</v>
      </c>
      <c r="C20" s="52" t="s">
        <v>323</v>
      </c>
      <c r="E20" s="53">
        <f>SUM(F20:CK20)</f>
      </c>
      <c r="F20" s="53">
        <f>F18+F19</f>
      </c>
      <c r="G20" s="53">
        <f>G18+G19</f>
      </c>
      <c r="H20" s="53">
        <f>H18+H19</f>
      </c>
      <c r="I20" s="53">
        <f>I18+I19</f>
      </c>
      <c r="J20" s="53">
        <f>J18+J19</f>
      </c>
      <c r="K20" s="53">
        <f>K18+K19</f>
      </c>
      <c r="L20" s="53">
        <f>L18+L19</f>
      </c>
      <c r="M20" s="53">
        <f>M18+M19</f>
      </c>
      <c r="N20" s="53">
        <f>N18+N19</f>
      </c>
      <c r="O20" s="53">
        <f>O18+O19</f>
      </c>
      <c r="P20" s="53">
        <f>P18+P19</f>
      </c>
      <c r="Q20" s="53">
        <f>Q18+Q19</f>
      </c>
      <c r="R20" s="53">
        <f>R18+R19</f>
      </c>
      <c r="S20" s="53">
        <f>S18+S19</f>
      </c>
      <c r="T20" s="53">
        <f>T18+T19</f>
      </c>
      <c r="U20" s="53">
        <f>U18+U19</f>
      </c>
      <c r="V20" s="53">
        <f>V18+V19</f>
      </c>
      <c r="W20" s="53">
        <f>W18+W19</f>
      </c>
      <c r="X20" s="53">
        <f>X18+X19</f>
      </c>
      <c r="Y20" s="53">
        <f>Y18+Y19</f>
      </c>
      <c r="Z20" s="53">
        <f>Z18+Z19</f>
      </c>
      <c r="AA20" s="53">
        <f>AA18+AA19</f>
      </c>
      <c r="AB20" s="53">
        <f>AB18+AB19</f>
      </c>
      <c r="AC20" s="53">
        <f>AC18+AC19</f>
      </c>
      <c r="AD20" s="53">
        <f>AD18+AD19</f>
      </c>
      <c r="AE20" s="53">
        <f>AE18+AE19</f>
      </c>
      <c r="AF20" s="53">
        <f>AF18+AF19</f>
      </c>
      <c r="AG20" s="53">
        <f>AG18+AG19</f>
      </c>
      <c r="AH20" s="53">
        <f>AH18+AH19</f>
      </c>
      <c r="AI20" s="53">
        <f>AI18+AI19</f>
      </c>
      <c r="AJ20" s="53">
        <f>AJ18+AJ19</f>
      </c>
      <c r="AK20" s="53">
        <f>AK18+AK19</f>
      </c>
      <c r="AL20" s="53">
        <f>AL18+AL19</f>
      </c>
      <c r="AM20" s="53">
        <f>AM18+AM19</f>
      </c>
      <c r="AN20" s="53">
        <f>AN18+AN19</f>
      </c>
      <c r="AO20" s="53">
        <f>AO18+AO19</f>
      </c>
      <c r="AP20" s="53">
        <f>AP18+AP19</f>
      </c>
      <c r="AQ20" s="53">
        <f>AQ18+AQ19</f>
      </c>
      <c r="AR20" s="53">
        <f>AR18+AR19</f>
      </c>
      <c r="AS20" s="53">
        <f>AS18+AS19</f>
      </c>
      <c r="AT20" s="53">
        <f>AT18+AT19</f>
      </c>
      <c r="AU20" s="53">
        <f>AU18+AU19</f>
      </c>
      <c r="AV20" s="53">
        <f>AV18+AV19</f>
      </c>
      <c r="AW20" s="53">
        <f>AW18+AW19</f>
      </c>
      <c r="AX20" s="53">
        <f>AX18+AX19</f>
      </c>
      <c r="AY20" s="53">
        <f>AY18+AY19</f>
      </c>
      <c r="AZ20" s="53">
        <f>AZ18+AZ19</f>
      </c>
      <c r="BA20" s="53">
        <f>BA18+BA19</f>
      </c>
      <c r="BB20" s="53">
        <f>BB18+BB19</f>
      </c>
      <c r="BC20" s="53">
        <f>BC18+BC19</f>
      </c>
      <c r="BD20" s="53">
        <f>BD18+BD19</f>
      </c>
      <c r="BE20" s="53">
        <f>BE18+BE19</f>
      </c>
      <c r="BF20" s="53">
        <f>BF18+BF19</f>
      </c>
      <c r="BG20" s="53">
        <f>BG18+BG19</f>
      </c>
      <c r="BH20" s="53">
        <f>BH18+BH19</f>
      </c>
      <c r="BI20" s="53">
        <f>BI18+BI19</f>
      </c>
      <c r="BJ20" s="53">
        <f>BJ18+BJ19</f>
      </c>
      <c r="BK20" s="53">
        <f>BK18+BK19</f>
      </c>
      <c r="BL20" s="53">
        <f>BL18+BL19</f>
      </c>
      <c r="BM20" s="53">
        <f>BM18+BM19</f>
      </c>
      <c r="BN20" s="53">
        <f>BN18+BN19</f>
      </c>
      <c r="BO20" s="53">
        <f>BO18+BO19</f>
      </c>
      <c r="BP20" s="53">
        <f>BP18+BP19</f>
      </c>
      <c r="BQ20" s="53">
        <f>BQ18+BQ19</f>
      </c>
      <c r="BR20" s="53">
        <f>BR18+BR19</f>
      </c>
      <c r="BS20" s="53">
        <f>BS18+BS19</f>
      </c>
      <c r="BT20" s="53">
        <f>BT18+BT19</f>
      </c>
      <c r="BU20" s="53">
        <f>BU18+BU19</f>
      </c>
      <c r="BV20" s="53">
        <f>BV18+BV19</f>
      </c>
      <c r="BW20" s="53">
        <f>BW18+BW19</f>
      </c>
      <c r="BX20" s="53">
        <f>BX18+BX19</f>
      </c>
      <c r="BY20" s="53">
        <f>BY18+BY19</f>
      </c>
      <c r="BZ20" s="53">
        <f>BZ18+BZ19</f>
      </c>
      <c r="CA20" s="53">
        <f>CA18+CA19</f>
      </c>
      <c r="CB20" s="53">
        <f>CB18+CB19</f>
      </c>
      <c r="CC20" s="53">
        <f>CC18+CC19</f>
      </c>
      <c r="CD20" s="53">
        <f>CD18+CD19</f>
      </c>
      <c r="CE20" s="53">
        <f>CE18+CE19</f>
      </c>
      <c r="CF20" s="53">
        <f>CF18+CF19</f>
      </c>
      <c r="CG20" s="53">
        <f>CG18+CG19</f>
      </c>
      <c r="CH20" s="53">
        <f>CH18+CH19</f>
      </c>
      <c r="CI20" s="53">
        <f>CI18+CI19</f>
      </c>
      <c r="CJ20" s="53">
        <f>CJ18+CJ19</f>
      </c>
      <c r="CK20" s="53">
        <f>CK18+CK19</f>
      </c>
    </row>
  </sheetData>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K15"/>
  <sheetViews>
    <sheetView workbookViewId="0" showGridLines="0">
      <pane xSplit="5" ySplit="1" topLeftCell="F2" activePane="bottomRight" state="frozen"/>
      <selection pane="bottomRight"/>
    </sheetView>
  </sheetViews>
  <sheetFormatPr defaultRowHeight="15" outlineLevelRow="0" outlineLevelCol="0" x14ac:dyDescent="55"/>
  <cols>
    <col min="1" max="1" width="20" customWidth="1"/>
    <col min="2" max="2" width="28" customWidth="1"/>
    <col min="3" max="5" width="14" customWidth="1"/>
    <col min="6" max="89" width="13" customWidth="1"/>
  </cols>
  <sheetData>
    <row r="1" ht="28" customHeight="1" spans="1:89" s="41" customFormat="1" x14ac:dyDescent="0.25">
      <c r="A1" s="41" t="s">
        <v>263</v>
      </c>
      <c r="B1" s="41" t="s">
        <v>324</v>
      </c>
      <c r="C1" s="41" t="s">
        <v>325</v>
      </c>
      <c r="D1" s="41" t="s">
        <v>326</v>
      </c>
      <c r="E1" s="41" t="s">
        <v>327</v>
      </c>
      <c r="F1" s="41" t="s">
        <v>156</v>
      </c>
      <c r="G1" s="41" t="s">
        <v>157</v>
      </c>
      <c r="H1" s="41" t="s">
        <v>158</v>
      </c>
      <c r="I1" s="41" t="s">
        <v>159</v>
      </c>
      <c r="J1" s="41" t="s">
        <v>160</v>
      </c>
      <c r="K1" s="41" t="s">
        <v>161</v>
      </c>
      <c r="L1" s="41" t="s">
        <v>162</v>
      </c>
      <c r="M1" s="41" t="s">
        <v>163</v>
      </c>
      <c r="N1" s="41" t="s">
        <v>164</v>
      </c>
      <c r="O1" s="41" t="s">
        <v>165</v>
      </c>
      <c r="P1" s="41" t="s">
        <v>166</v>
      </c>
      <c r="Q1" s="41" t="s">
        <v>167</v>
      </c>
      <c r="R1" s="41" t="s">
        <v>168</v>
      </c>
      <c r="S1" s="41" t="s">
        <v>169</v>
      </c>
      <c r="T1" s="41" t="s">
        <v>170</v>
      </c>
      <c r="U1" s="41" t="s">
        <v>171</v>
      </c>
      <c r="V1" s="41" t="s">
        <v>172</v>
      </c>
      <c r="W1" s="41" t="s">
        <v>173</v>
      </c>
      <c r="X1" s="41" t="s">
        <v>174</v>
      </c>
      <c r="Y1" s="41" t="s">
        <v>175</v>
      </c>
      <c r="Z1" s="41" t="s">
        <v>176</v>
      </c>
      <c r="AA1" s="41" t="s">
        <v>177</v>
      </c>
      <c r="AB1" s="41" t="s">
        <v>178</v>
      </c>
      <c r="AC1" s="41" t="s">
        <v>179</v>
      </c>
      <c r="AD1" s="41" t="s">
        <v>180</v>
      </c>
      <c r="AE1" s="41" t="s">
        <v>181</v>
      </c>
      <c r="AF1" s="41" t="s">
        <v>182</v>
      </c>
      <c r="AG1" s="41" t="s">
        <v>183</v>
      </c>
      <c r="AH1" s="41" t="s">
        <v>184</v>
      </c>
      <c r="AI1" s="41" t="s">
        <v>185</v>
      </c>
      <c r="AJ1" s="41" t="s">
        <v>186</v>
      </c>
      <c r="AK1" s="41" t="s">
        <v>187</v>
      </c>
      <c r="AL1" s="41" t="s">
        <v>188</v>
      </c>
      <c r="AM1" s="41" t="s">
        <v>189</v>
      </c>
      <c r="AN1" s="41" t="s">
        <v>190</v>
      </c>
      <c r="AO1" s="41" t="s">
        <v>191</v>
      </c>
      <c r="AP1" s="41" t="s">
        <v>192</v>
      </c>
      <c r="AQ1" s="41" t="s">
        <v>193</v>
      </c>
      <c r="AR1" s="41" t="s">
        <v>194</v>
      </c>
      <c r="AS1" s="41" t="s">
        <v>195</v>
      </c>
      <c r="AT1" s="41" t="s">
        <v>196</v>
      </c>
      <c r="AU1" s="41" t="s">
        <v>197</v>
      </c>
      <c r="AV1" s="41" t="s">
        <v>198</v>
      </c>
      <c r="AW1" s="41" t="s">
        <v>199</v>
      </c>
      <c r="AX1" s="41" t="s">
        <v>200</v>
      </c>
      <c r="AY1" s="41" t="s">
        <v>201</v>
      </c>
      <c r="AZ1" s="41" t="s">
        <v>202</v>
      </c>
      <c r="BA1" s="41" t="s">
        <v>203</v>
      </c>
      <c r="BB1" s="41" t="s">
        <v>204</v>
      </c>
      <c r="BC1" s="41" t="s">
        <v>205</v>
      </c>
      <c r="BD1" s="41" t="s">
        <v>206</v>
      </c>
      <c r="BE1" s="41" t="s">
        <v>207</v>
      </c>
      <c r="BF1" s="41" t="s">
        <v>208</v>
      </c>
      <c r="BG1" s="41" t="s">
        <v>209</v>
      </c>
      <c r="BH1" s="41" t="s">
        <v>210</v>
      </c>
      <c r="BI1" s="41" t="s">
        <v>211</v>
      </c>
      <c r="BJ1" s="41" t="s">
        <v>212</v>
      </c>
      <c r="BK1" s="41" t="s">
        <v>213</v>
      </c>
      <c r="BL1" s="41" t="s">
        <v>214</v>
      </c>
      <c r="BM1" s="41" t="s">
        <v>215</v>
      </c>
      <c r="BN1" s="41" t="s">
        <v>216</v>
      </c>
      <c r="BO1" s="41" t="s">
        <v>217</v>
      </c>
      <c r="BP1" s="41" t="s">
        <v>218</v>
      </c>
      <c r="BQ1" s="41" t="s">
        <v>219</v>
      </c>
      <c r="BR1" s="41" t="s">
        <v>220</v>
      </c>
      <c r="BS1" s="41" t="s">
        <v>221</v>
      </c>
      <c r="BT1" s="41" t="s">
        <v>222</v>
      </c>
      <c r="BU1" s="41" t="s">
        <v>223</v>
      </c>
      <c r="BV1" s="41" t="s">
        <v>224</v>
      </c>
      <c r="BW1" s="41" t="s">
        <v>225</v>
      </c>
      <c r="BX1" s="41" t="s">
        <v>226</v>
      </c>
      <c r="BY1" s="41" t="s">
        <v>227</v>
      </c>
      <c r="BZ1" s="41" t="s">
        <v>228</v>
      </c>
      <c r="CA1" s="41" t="s">
        <v>229</v>
      </c>
      <c r="CB1" s="41" t="s">
        <v>230</v>
      </c>
      <c r="CC1" s="41" t="s">
        <v>231</v>
      </c>
      <c r="CD1" s="41" t="s">
        <v>232</v>
      </c>
      <c r="CE1" s="41" t="s">
        <v>233</v>
      </c>
      <c r="CF1" s="41" t="s">
        <v>234</v>
      </c>
      <c r="CG1" s="41" t="s">
        <v>235</v>
      </c>
      <c r="CH1" s="41" t="s">
        <v>236</v>
      </c>
      <c r="CI1" s="41" t="s">
        <v>237</v>
      </c>
      <c r="CJ1" s="41" t="s">
        <v>238</v>
      </c>
      <c r="CK1" s="41" t="s">
        <v>239</v>
      </c>
    </row>
    <row r="2" spans="1:89" s="44" customFormat="1" x14ac:dyDescent="0.25">
      <c r="A2" s="44" t="s">
        <v>266</v>
      </c>
      <c r="B2" s="44" t="s">
        <v>328</v>
      </c>
      <c r="C2" s="44" t="s">
        <v>329</v>
      </c>
      <c r="D2" s="54" t="s">
        <v>330</v>
      </c>
      <c r="E2" s="44">
        <v>8</v>
      </c>
      <c r="F2" s="45">
        <v>-751.1333333333333</v>
      </c>
      <c r="G2" s="45">
        <v>-1502.2666666666667</v>
      </c>
      <c r="H2" s="45">
        <v>-2253.4</v>
      </c>
      <c r="I2" s="45">
        <v>-2858.6133333333332</v>
      </c>
      <c r="J2" s="45">
        <v>-3573.2666666666664</v>
      </c>
      <c r="K2" s="45">
        <v>-4287.92</v>
      </c>
      <c r="L2" s="45">
        <v>-4287.92</v>
      </c>
      <c r="M2" s="45">
        <v>-4117.68</v>
      </c>
      <c r="N2" s="45">
        <v>-4117.68</v>
      </c>
      <c r="O2" s="45">
        <v>-4117.68</v>
      </c>
      <c r="P2" s="45">
        <v>-4117.68</v>
      </c>
      <c r="Q2" s="45">
        <v>-4117.68</v>
      </c>
      <c r="R2" s="45">
        <v>-4487.7924</v>
      </c>
      <c r="S2" s="45">
        <v>-4487.7924</v>
      </c>
      <c r="T2" s="45">
        <v>-4487.7924</v>
      </c>
      <c r="U2" s="45">
        <v>-4487.7924</v>
      </c>
      <c r="V2" s="45">
        <v>-4487.7924</v>
      </c>
      <c r="W2" s="45">
        <v>-4487.7924</v>
      </c>
      <c r="X2" s="45">
        <v>-5276.8548</v>
      </c>
      <c r="Y2" s="45">
        <v>-5890.57</v>
      </c>
      <c r="Z2" s="45">
        <v>-5890.57</v>
      </c>
      <c r="AA2" s="45">
        <v>-5890.57</v>
      </c>
      <c r="AB2" s="45">
        <v>-5890.57</v>
      </c>
      <c r="AC2" s="45">
        <v>-5890.57</v>
      </c>
      <c r="AD2" s="45">
        <v>-6067.2871</v>
      </c>
      <c r="AE2" s="45">
        <v>-6067.2871</v>
      </c>
      <c r="AF2" s="45">
        <v>-6067.2871</v>
      </c>
      <c r="AG2" s="45">
        <v>-6067.2871</v>
      </c>
      <c r="AH2" s="45">
        <v>-6067.2871</v>
      </c>
      <c r="AI2" s="45">
        <v>-6067.2871</v>
      </c>
      <c r="AJ2" s="45">
        <v>-6067.2871</v>
      </c>
      <c r="AK2" s="45">
        <v>-6067.2871</v>
      </c>
      <c r="AL2" s="45">
        <v>-6067.2871</v>
      </c>
      <c r="AM2" s="45">
        <v>-6067.2871</v>
      </c>
      <c r="AN2" s="45">
        <v>-6067.2871</v>
      </c>
      <c r="AO2" s="45">
        <v>-6067.2871</v>
      </c>
      <c r="AP2" s="45">
        <v>-6249.305713</v>
      </c>
      <c r="AQ2" s="45">
        <v>-6249.305713</v>
      </c>
      <c r="AR2" s="45">
        <v>-6249.305713</v>
      </c>
      <c r="AS2" s="45">
        <v>-6249.305713</v>
      </c>
      <c r="AT2" s="45">
        <v>-6249.305713</v>
      </c>
      <c r="AU2" s="45">
        <v>-6249.305713</v>
      </c>
      <c r="AV2" s="45">
        <v>-6249.305713</v>
      </c>
      <c r="AW2" s="45">
        <v>-6249.305713</v>
      </c>
      <c r="AX2" s="45">
        <v>-6249.305713</v>
      </c>
      <c r="AY2" s="45">
        <v>-6249.305713</v>
      </c>
      <c r="AZ2" s="45">
        <v>-6249.305713</v>
      </c>
      <c r="BA2" s="45">
        <v>-6249.305713</v>
      </c>
      <c r="BB2" s="45">
        <v>-6436.784884390001</v>
      </c>
      <c r="BC2" s="45">
        <v>-6436.784884390001</v>
      </c>
      <c r="BD2" s="45">
        <v>-6436.784884390001</v>
      </c>
      <c r="BE2" s="45">
        <v>-6436.784884390001</v>
      </c>
      <c r="BF2" s="45">
        <v>-6436.784884390001</v>
      </c>
      <c r="BG2" s="45">
        <v>-6436.784884390001</v>
      </c>
      <c r="BH2" s="45">
        <v>-6436.784884390001</v>
      </c>
      <c r="BI2" s="45">
        <v>-6436.784884390001</v>
      </c>
      <c r="BJ2" s="45">
        <v>-6436.784884390001</v>
      </c>
      <c r="BK2" s="45">
        <v>-6436.784884390001</v>
      </c>
      <c r="BL2" s="45">
        <v>-6436.784884390001</v>
      </c>
      <c r="BM2" s="45">
        <v>-6436.784884390001</v>
      </c>
      <c r="BN2" s="45">
        <v>-6629.888430921701</v>
      </c>
      <c r="BO2" s="45">
        <v>-6629.888430921701</v>
      </c>
      <c r="BP2" s="45">
        <v>-6629.888430921701</v>
      </c>
      <c r="BQ2" s="45">
        <v>-6629.888430921701</v>
      </c>
      <c r="BR2" s="45">
        <v>-6629.888430921701</v>
      </c>
      <c r="BS2" s="45">
        <v>-6629.888430921701</v>
      </c>
      <c r="BT2" s="45">
        <v>-6629.888430921701</v>
      </c>
      <c r="BU2" s="45">
        <v>-6629.888430921701</v>
      </c>
      <c r="BV2" s="45">
        <v>-6629.888430921701</v>
      </c>
      <c r="BW2" s="45">
        <v>-6629.888430921701</v>
      </c>
      <c r="BX2" s="45">
        <v>-6629.888430921701</v>
      </c>
      <c r="BY2" s="45">
        <v>-6629.888430921701</v>
      </c>
      <c r="BZ2" s="45">
        <v>-6828.785083849352</v>
      </c>
      <c r="CA2" s="45">
        <v>-6828.785083849352</v>
      </c>
      <c r="CB2" s="45">
        <v>-6828.785083849352</v>
      </c>
      <c r="CC2" s="45">
        <v>-6828.785083849352</v>
      </c>
      <c r="CD2" s="45">
        <v>-6828.785083849352</v>
      </c>
      <c r="CE2" s="45">
        <v>-6828.785083849352</v>
      </c>
      <c r="CF2" s="45">
        <v>-6828.785083849352</v>
      </c>
      <c r="CG2" s="45">
        <v>-6828.785083849352</v>
      </c>
      <c r="CH2" s="45">
        <v>-6828.785083849352</v>
      </c>
      <c r="CI2" s="45">
        <v>-6828.785083849352</v>
      </c>
      <c r="CJ2" s="45">
        <v>-6828.785083849352</v>
      </c>
      <c r="CK2" s="45">
        <v>-6828.785083849352</v>
      </c>
    </row>
    <row r="3" spans="1:89" x14ac:dyDescent="0.25">
      <c r="A3" t="s">
        <v>266</v>
      </c>
      <c r="B3" t="s">
        <v>331</v>
      </c>
      <c r="C3" t="s">
        <v>332</v>
      </c>
      <c r="D3" s="55" t="s">
        <v>330</v>
      </c>
      <c r="E3">
        <v>0</v>
      </c>
      <c r="F3" s="43">
        <v>0</v>
      </c>
      <c r="G3" s="43">
        <v>0</v>
      </c>
      <c r="H3" s="43">
        <v>0</v>
      </c>
      <c r="I3" s="43">
        <v>0</v>
      </c>
      <c r="J3" s="43">
        <v>0</v>
      </c>
      <c r="K3" s="43">
        <v>0</v>
      </c>
      <c r="L3" s="43">
        <v>0</v>
      </c>
      <c r="M3" s="43">
        <v>0</v>
      </c>
      <c r="N3" s="43">
        <v>0</v>
      </c>
      <c r="O3" s="43">
        <v>0</v>
      </c>
      <c r="P3" s="43">
        <v>0</v>
      </c>
      <c r="Q3" s="43">
        <v>0</v>
      </c>
      <c r="R3" s="43">
        <v>0</v>
      </c>
      <c r="S3" s="43">
        <v>0</v>
      </c>
      <c r="T3" s="43">
        <v>0</v>
      </c>
      <c r="U3" s="43">
        <v>0</v>
      </c>
      <c r="V3" s="43">
        <v>0</v>
      </c>
      <c r="W3" s="43">
        <v>0</v>
      </c>
      <c r="X3" s="43">
        <v>0</v>
      </c>
      <c r="Y3" s="43">
        <v>0</v>
      </c>
      <c r="Z3" s="43">
        <v>0</v>
      </c>
      <c r="AA3" s="43">
        <v>0</v>
      </c>
      <c r="AB3" s="43">
        <v>0</v>
      </c>
      <c r="AC3" s="43">
        <v>0</v>
      </c>
      <c r="AD3" s="43">
        <v>0</v>
      </c>
      <c r="AE3" s="43">
        <v>0</v>
      </c>
      <c r="AF3" s="43">
        <v>0</v>
      </c>
      <c r="AG3" s="43">
        <v>0</v>
      </c>
      <c r="AH3" s="43">
        <v>0</v>
      </c>
      <c r="AI3" s="43">
        <v>0</v>
      </c>
      <c r="AJ3" s="43">
        <v>0</v>
      </c>
      <c r="AK3" s="43">
        <v>0</v>
      </c>
      <c r="AL3" s="43">
        <v>0</v>
      </c>
      <c r="AM3" s="43">
        <v>0</v>
      </c>
      <c r="AN3" s="43">
        <v>0</v>
      </c>
      <c r="AO3" s="43">
        <v>0</v>
      </c>
      <c r="AP3" s="43">
        <v>0</v>
      </c>
      <c r="AQ3" s="43">
        <v>0</v>
      </c>
      <c r="AR3" s="43">
        <v>0</v>
      </c>
      <c r="AS3" s="43">
        <v>0</v>
      </c>
      <c r="AT3" s="43">
        <v>0</v>
      </c>
      <c r="AU3" s="43">
        <v>0</v>
      </c>
      <c r="AV3" s="43">
        <v>0</v>
      </c>
      <c r="AW3" s="43">
        <v>0</v>
      </c>
      <c r="AX3" s="43">
        <v>0</v>
      </c>
      <c r="AY3" s="43">
        <v>0</v>
      </c>
      <c r="AZ3" s="43">
        <v>0</v>
      </c>
      <c r="BA3" s="43">
        <v>0</v>
      </c>
      <c r="BB3" s="43">
        <v>0</v>
      </c>
      <c r="BC3" s="43">
        <v>0</v>
      </c>
      <c r="BD3" s="43">
        <v>0</v>
      </c>
      <c r="BE3" s="43">
        <v>0</v>
      </c>
      <c r="BF3" s="43">
        <v>0</v>
      </c>
      <c r="BG3" s="43">
        <v>0</v>
      </c>
      <c r="BH3" s="43">
        <v>0</v>
      </c>
      <c r="BI3" s="43">
        <v>0</v>
      </c>
      <c r="BJ3" s="43">
        <v>0</v>
      </c>
      <c r="BK3" s="43">
        <v>0</v>
      </c>
      <c r="BL3" s="43">
        <v>0</v>
      </c>
      <c r="BM3" s="43">
        <v>0</v>
      </c>
      <c r="BN3" s="43">
        <v>0</v>
      </c>
      <c r="BO3" s="43">
        <v>0</v>
      </c>
      <c r="BP3" s="43">
        <v>0</v>
      </c>
      <c r="BQ3" s="43">
        <v>0</v>
      </c>
      <c r="BR3" s="43">
        <v>0</v>
      </c>
      <c r="BS3" s="43">
        <v>0</v>
      </c>
      <c r="BT3" s="43">
        <v>0</v>
      </c>
      <c r="BU3" s="43">
        <v>0</v>
      </c>
      <c r="BV3" s="43">
        <v>0</v>
      </c>
      <c r="BW3" s="43">
        <v>0</v>
      </c>
      <c r="BX3" s="43">
        <v>0</v>
      </c>
      <c r="BY3" s="43">
        <v>0</v>
      </c>
      <c r="BZ3" s="43">
        <v>0</v>
      </c>
      <c r="CA3" s="43">
        <v>0</v>
      </c>
      <c r="CB3" s="43">
        <v>0</v>
      </c>
      <c r="CC3" s="43">
        <v>0</v>
      </c>
      <c r="CD3" s="43">
        <v>0</v>
      </c>
      <c r="CE3" s="43">
        <v>0</v>
      </c>
      <c r="CF3" s="43">
        <v>0</v>
      </c>
      <c r="CG3" s="43">
        <v>0</v>
      </c>
      <c r="CH3" s="43">
        <v>0</v>
      </c>
      <c r="CI3" s="43">
        <v>0</v>
      </c>
      <c r="CJ3" s="43">
        <v>0</v>
      </c>
      <c r="CK3" s="43">
        <v>0</v>
      </c>
    </row>
    <row r="4" spans="1:89" s="44" customFormat="1" x14ac:dyDescent="0.25">
      <c r="A4" s="44" t="s">
        <v>266</v>
      </c>
      <c r="B4" s="44" t="s">
        <v>333</v>
      </c>
      <c r="C4" s="44" t="s">
        <v>334</v>
      </c>
      <c r="D4" s="56">
        <v>0.02</v>
      </c>
      <c r="E4" s="44">
        <v>0</v>
      </c>
      <c r="F4" s="45">
        <v>0</v>
      </c>
      <c r="G4" s="45">
        <v>0</v>
      </c>
      <c r="H4" s="45">
        <v>0</v>
      </c>
      <c r="I4" s="45">
        <v>0</v>
      </c>
      <c r="J4" s="45">
        <v>0</v>
      </c>
      <c r="K4" s="45">
        <v>0</v>
      </c>
      <c r="L4" s="45">
        <v>0</v>
      </c>
      <c r="M4" s="45">
        <v>0</v>
      </c>
      <c r="N4" s="45">
        <v>0</v>
      </c>
      <c r="O4" s="45">
        <v>0</v>
      </c>
      <c r="P4" s="45">
        <v>0</v>
      </c>
      <c r="Q4" s="45">
        <v>0</v>
      </c>
      <c r="R4" s="45">
        <v>0</v>
      </c>
      <c r="S4" s="45">
        <v>0</v>
      </c>
      <c r="T4" s="45">
        <v>0</v>
      </c>
      <c r="U4" s="45">
        <v>0</v>
      </c>
      <c r="V4" s="45">
        <v>0</v>
      </c>
      <c r="W4" s="45">
        <v>0</v>
      </c>
      <c r="X4" s="45">
        <v>0</v>
      </c>
      <c r="Y4" s="45">
        <v>0</v>
      </c>
      <c r="Z4" s="45">
        <v>0</v>
      </c>
      <c r="AA4" s="45">
        <v>0</v>
      </c>
      <c r="AB4" s="45">
        <v>0</v>
      </c>
      <c r="AC4" s="45">
        <v>0</v>
      </c>
      <c r="AD4" s="45">
        <v>0</v>
      </c>
      <c r="AE4" s="45">
        <v>0</v>
      </c>
      <c r="AF4" s="45">
        <v>0</v>
      </c>
      <c r="AG4" s="45">
        <v>0</v>
      </c>
      <c r="AH4" s="45">
        <v>0</v>
      </c>
      <c r="AI4" s="45">
        <v>0</v>
      </c>
      <c r="AJ4" s="45">
        <v>0</v>
      </c>
      <c r="AK4" s="45">
        <v>0</v>
      </c>
      <c r="AL4" s="45">
        <v>0</v>
      </c>
      <c r="AM4" s="45">
        <v>0</v>
      </c>
      <c r="AN4" s="45">
        <v>0</v>
      </c>
      <c r="AO4" s="45">
        <v>0</v>
      </c>
      <c r="AP4" s="45">
        <v>0</v>
      </c>
      <c r="AQ4" s="45">
        <v>0</v>
      </c>
      <c r="AR4" s="45">
        <v>0</v>
      </c>
      <c r="AS4" s="45">
        <v>0</v>
      </c>
      <c r="AT4" s="45">
        <v>0</v>
      </c>
      <c r="AU4" s="45">
        <v>0</v>
      </c>
      <c r="AV4" s="45">
        <v>0</v>
      </c>
      <c r="AW4" s="45">
        <v>0</v>
      </c>
      <c r="AX4" s="45">
        <v>0</v>
      </c>
      <c r="AY4" s="45">
        <v>0</v>
      </c>
      <c r="AZ4" s="45">
        <v>0</v>
      </c>
      <c r="BA4" s="45">
        <v>0</v>
      </c>
      <c r="BB4" s="45">
        <v>0</v>
      </c>
      <c r="BC4" s="45">
        <v>0</v>
      </c>
      <c r="BD4" s="45">
        <v>0</v>
      </c>
      <c r="BE4" s="45">
        <v>0</v>
      </c>
      <c r="BF4" s="45">
        <v>0</v>
      </c>
      <c r="BG4" s="45">
        <v>0</v>
      </c>
      <c r="BH4" s="45">
        <v>0</v>
      </c>
      <c r="BI4" s="45">
        <v>0</v>
      </c>
      <c r="BJ4" s="45">
        <v>0</v>
      </c>
      <c r="BK4" s="45">
        <v>0</v>
      </c>
      <c r="BL4" s="45">
        <v>0</v>
      </c>
      <c r="BM4" s="45">
        <v>0</v>
      </c>
      <c r="BN4" s="45">
        <v>0</v>
      </c>
      <c r="BO4" s="45">
        <v>0</v>
      </c>
      <c r="BP4" s="45">
        <v>0</v>
      </c>
      <c r="BQ4" s="45">
        <v>0</v>
      </c>
      <c r="BR4" s="45">
        <v>0</v>
      </c>
      <c r="BS4" s="45">
        <v>0</v>
      </c>
      <c r="BT4" s="45">
        <v>0</v>
      </c>
      <c r="BU4" s="45">
        <v>0</v>
      </c>
      <c r="BV4" s="45">
        <v>0</v>
      </c>
      <c r="BW4" s="45">
        <v>0</v>
      </c>
      <c r="BX4" s="45">
        <v>0</v>
      </c>
      <c r="BY4" s="45">
        <v>0</v>
      </c>
      <c r="BZ4" s="45">
        <v>0</v>
      </c>
      <c r="CA4" s="45">
        <v>0</v>
      </c>
      <c r="CB4" s="45">
        <v>0</v>
      </c>
      <c r="CC4" s="45">
        <v>0</v>
      </c>
      <c r="CD4" s="45">
        <v>0</v>
      </c>
      <c r="CE4" s="45">
        <v>0</v>
      </c>
      <c r="CF4" s="45">
        <v>0</v>
      </c>
      <c r="CG4" s="45">
        <v>0</v>
      </c>
      <c r="CH4" s="45">
        <v>0</v>
      </c>
      <c r="CI4" s="45">
        <v>0</v>
      </c>
      <c r="CJ4" s="45">
        <v>0</v>
      </c>
      <c r="CK4" s="45">
        <v>0</v>
      </c>
    </row>
    <row r="5" spans="1:89" x14ac:dyDescent="0.25">
      <c r="A5" t="s">
        <v>266</v>
      </c>
      <c r="B5" t="s">
        <v>335</v>
      </c>
      <c r="C5" t="s">
        <v>332</v>
      </c>
      <c r="D5" s="55" t="s">
        <v>330</v>
      </c>
      <c r="E5">
        <v>0</v>
      </c>
      <c r="F5" s="43">
        <v>0</v>
      </c>
      <c r="G5" s="43">
        <v>0</v>
      </c>
      <c r="H5" s="43">
        <v>0</v>
      </c>
      <c r="I5" s="43">
        <v>0</v>
      </c>
      <c r="J5" s="43">
        <v>0</v>
      </c>
      <c r="K5" s="43">
        <v>0</v>
      </c>
      <c r="L5" s="43">
        <v>0</v>
      </c>
      <c r="M5" s="43">
        <v>0</v>
      </c>
      <c r="N5" s="43">
        <v>0</v>
      </c>
      <c r="O5" s="43">
        <v>0</v>
      </c>
      <c r="P5" s="43">
        <v>0</v>
      </c>
      <c r="Q5" s="43">
        <v>0</v>
      </c>
      <c r="R5" s="43">
        <v>0</v>
      </c>
      <c r="S5" s="43">
        <v>0</v>
      </c>
      <c r="T5" s="43">
        <v>0</v>
      </c>
      <c r="U5" s="43">
        <v>0</v>
      </c>
      <c r="V5" s="43">
        <v>0</v>
      </c>
      <c r="W5" s="43">
        <v>0</v>
      </c>
      <c r="X5" s="43">
        <v>0</v>
      </c>
      <c r="Y5" s="43">
        <v>0</v>
      </c>
      <c r="Z5" s="43">
        <v>0</v>
      </c>
      <c r="AA5" s="43">
        <v>0</v>
      </c>
      <c r="AB5" s="43">
        <v>0</v>
      </c>
      <c r="AC5" s="43">
        <v>0</v>
      </c>
      <c r="AD5" s="43">
        <v>0</v>
      </c>
      <c r="AE5" s="43">
        <v>0</v>
      </c>
      <c r="AF5" s="43">
        <v>0</v>
      </c>
      <c r="AG5" s="43">
        <v>0</v>
      </c>
      <c r="AH5" s="43">
        <v>0</v>
      </c>
      <c r="AI5" s="43">
        <v>0</v>
      </c>
      <c r="AJ5" s="43">
        <v>0</v>
      </c>
      <c r="AK5" s="43">
        <v>0</v>
      </c>
      <c r="AL5" s="43">
        <v>0</v>
      </c>
      <c r="AM5" s="43">
        <v>0</v>
      </c>
      <c r="AN5" s="43">
        <v>0</v>
      </c>
      <c r="AO5" s="43">
        <v>0</v>
      </c>
      <c r="AP5" s="43">
        <v>0</v>
      </c>
      <c r="AQ5" s="43">
        <v>0</v>
      </c>
      <c r="AR5" s="43">
        <v>0</v>
      </c>
      <c r="AS5" s="43">
        <v>0</v>
      </c>
      <c r="AT5" s="43">
        <v>0</v>
      </c>
      <c r="AU5" s="43">
        <v>0</v>
      </c>
      <c r="AV5" s="43">
        <v>0</v>
      </c>
      <c r="AW5" s="43">
        <v>0</v>
      </c>
      <c r="AX5" s="43">
        <v>0</v>
      </c>
      <c r="AY5" s="43">
        <v>0</v>
      </c>
      <c r="AZ5" s="43">
        <v>0</v>
      </c>
      <c r="BA5" s="43">
        <v>0</v>
      </c>
      <c r="BB5" s="43">
        <v>0</v>
      </c>
      <c r="BC5" s="43">
        <v>0</v>
      </c>
      <c r="BD5" s="43">
        <v>0</v>
      </c>
      <c r="BE5" s="43">
        <v>0</v>
      </c>
      <c r="BF5" s="43">
        <v>0</v>
      </c>
      <c r="BG5" s="43">
        <v>0</v>
      </c>
      <c r="BH5" s="43">
        <v>0</v>
      </c>
      <c r="BI5" s="43">
        <v>0</v>
      </c>
      <c r="BJ5" s="43">
        <v>0</v>
      </c>
      <c r="BK5" s="43">
        <v>0</v>
      </c>
      <c r="BL5" s="43">
        <v>0</v>
      </c>
      <c r="BM5" s="43">
        <v>0</v>
      </c>
      <c r="BN5" s="43">
        <v>0</v>
      </c>
      <c r="BO5" s="43">
        <v>0</v>
      </c>
      <c r="BP5" s="43">
        <v>0</v>
      </c>
      <c r="BQ5" s="43">
        <v>0</v>
      </c>
      <c r="BR5" s="43">
        <v>0</v>
      </c>
      <c r="BS5" s="43">
        <v>0</v>
      </c>
      <c r="BT5" s="43">
        <v>0</v>
      </c>
      <c r="BU5" s="43">
        <v>0</v>
      </c>
      <c r="BV5" s="43">
        <v>0</v>
      </c>
      <c r="BW5" s="43">
        <v>0</v>
      </c>
      <c r="BX5" s="43">
        <v>0</v>
      </c>
      <c r="BY5" s="43">
        <v>0</v>
      </c>
      <c r="BZ5" s="43">
        <v>0</v>
      </c>
      <c r="CA5" s="43">
        <v>0</v>
      </c>
      <c r="CB5" s="43">
        <v>0</v>
      </c>
      <c r="CC5" s="43">
        <v>0</v>
      </c>
      <c r="CD5" s="43">
        <v>0</v>
      </c>
      <c r="CE5" s="43">
        <v>0</v>
      </c>
      <c r="CF5" s="43">
        <v>0</v>
      </c>
      <c r="CG5" s="43">
        <v>0</v>
      </c>
      <c r="CH5" s="43">
        <v>0</v>
      </c>
      <c r="CI5" s="43">
        <v>0</v>
      </c>
      <c r="CJ5" s="43">
        <v>0</v>
      </c>
      <c r="CK5" s="43">
        <v>0</v>
      </c>
    </row>
    <row r="6" spans="1:89" s="44" customFormat="1" x14ac:dyDescent="0.25">
      <c r="A6" s="44" t="s">
        <v>266</v>
      </c>
      <c r="B6" s="44" t="s">
        <v>336</v>
      </c>
      <c r="C6" s="44" t="s">
        <v>334</v>
      </c>
      <c r="D6" s="56">
        <v>0.02</v>
      </c>
      <c r="E6" s="44">
        <v>0</v>
      </c>
      <c r="F6" s="45">
        <v>0</v>
      </c>
      <c r="G6" s="45">
        <v>0</v>
      </c>
      <c r="H6" s="45">
        <v>0</v>
      </c>
      <c r="I6" s="45">
        <v>0</v>
      </c>
      <c r="J6" s="45">
        <v>0</v>
      </c>
      <c r="K6" s="45">
        <v>0</v>
      </c>
      <c r="L6" s="45">
        <v>0</v>
      </c>
      <c r="M6" s="45">
        <v>0</v>
      </c>
      <c r="N6" s="45">
        <v>0</v>
      </c>
      <c r="O6" s="45">
        <v>0</v>
      </c>
      <c r="P6" s="45">
        <v>0</v>
      </c>
      <c r="Q6" s="45">
        <v>0</v>
      </c>
      <c r="R6" s="45">
        <v>0</v>
      </c>
      <c r="S6" s="45">
        <v>0</v>
      </c>
      <c r="T6" s="45">
        <v>0</v>
      </c>
      <c r="U6" s="45">
        <v>0</v>
      </c>
      <c r="V6" s="45">
        <v>0</v>
      </c>
      <c r="W6" s="45">
        <v>0</v>
      </c>
      <c r="X6" s="45">
        <v>0</v>
      </c>
      <c r="Y6" s="45">
        <v>0</v>
      </c>
      <c r="Z6" s="45">
        <v>0</v>
      </c>
      <c r="AA6" s="45">
        <v>0</v>
      </c>
      <c r="AB6" s="45">
        <v>0</v>
      </c>
      <c r="AC6" s="45">
        <v>0</v>
      </c>
      <c r="AD6" s="45">
        <v>0</v>
      </c>
      <c r="AE6" s="45">
        <v>0</v>
      </c>
      <c r="AF6" s="45">
        <v>0</v>
      </c>
      <c r="AG6" s="45">
        <v>0</v>
      </c>
      <c r="AH6" s="45">
        <v>0</v>
      </c>
      <c r="AI6" s="45">
        <v>0</v>
      </c>
      <c r="AJ6" s="45">
        <v>0</v>
      </c>
      <c r="AK6" s="45">
        <v>0</v>
      </c>
      <c r="AL6" s="45">
        <v>0</v>
      </c>
      <c r="AM6" s="45">
        <v>0</v>
      </c>
      <c r="AN6" s="45">
        <v>0</v>
      </c>
      <c r="AO6" s="45">
        <v>0</v>
      </c>
      <c r="AP6" s="45">
        <v>0</v>
      </c>
      <c r="AQ6" s="45">
        <v>0</v>
      </c>
      <c r="AR6" s="45">
        <v>0</v>
      </c>
      <c r="AS6" s="45">
        <v>0</v>
      </c>
      <c r="AT6" s="45">
        <v>0</v>
      </c>
      <c r="AU6" s="45">
        <v>0</v>
      </c>
      <c r="AV6" s="45">
        <v>0</v>
      </c>
      <c r="AW6" s="45">
        <v>0</v>
      </c>
      <c r="AX6" s="45">
        <v>0</v>
      </c>
      <c r="AY6" s="45">
        <v>0</v>
      </c>
      <c r="AZ6" s="45">
        <v>0</v>
      </c>
      <c r="BA6" s="45">
        <v>0</v>
      </c>
      <c r="BB6" s="45">
        <v>0</v>
      </c>
      <c r="BC6" s="45">
        <v>0</v>
      </c>
      <c r="BD6" s="45">
        <v>0</v>
      </c>
      <c r="BE6" s="45">
        <v>0</v>
      </c>
      <c r="BF6" s="45">
        <v>0</v>
      </c>
      <c r="BG6" s="45">
        <v>0</v>
      </c>
      <c r="BH6" s="45">
        <v>0</v>
      </c>
      <c r="BI6" s="45">
        <v>0</v>
      </c>
      <c r="BJ6" s="45">
        <v>0</v>
      </c>
      <c r="BK6" s="45">
        <v>0</v>
      </c>
      <c r="BL6" s="45">
        <v>0</v>
      </c>
      <c r="BM6" s="45">
        <v>0</v>
      </c>
      <c r="BN6" s="45">
        <v>0</v>
      </c>
      <c r="BO6" s="45">
        <v>0</v>
      </c>
      <c r="BP6" s="45">
        <v>0</v>
      </c>
      <c r="BQ6" s="45">
        <v>0</v>
      </c>
      <c r="BR6" s="45">
        <v>0</v>
      </c>
      <c r="BS6" s="45">
        <v>0</v>
      </c>
      <c r="BT6" s="45">
        <v>0</v>
      </c>
      <c r="BU6" s="45">
        <v>0</v>
      </c>
      <c r="BV6" s="45">
        <v>0</v>
      </c>
      <c r="BW6" s="45">
        <v>0</v>
      </c>
      <c r="BX6" s="45">
        <v>0</v>
      </c>
      <c r="BY6" s="45">
        <v>0</v>
      </c>
      <c r="BZ6" s="45">
        <v>0</v>
      </c>
      <c r="CA6" s="45">
        <v>0</v>
      </c>
      <c r="CB6" s="45">
        <v>0</v>
      </c>
      <c r="CC6" s="45">
        <v>0</v>
      </c>
      <c r="CD6" s="45">
        <v>0</v>
      </c>
      <c r="CE6" s="45">
        <v>0</v>
      </c>
      <c r="CF6" s="45">
        <v>0</v>
      </c>
      <c r="CG6" s="45">
        <v>0</v>
      </c>
      <c r="CH6" s="45">
        <v>0</v>
      </c>
      <c r="CI6" s="45">
        <v>0</v>
      </c>
      <c r="CJ6" s="45">
        <v>0</v>
      </c>
      <c r="CK6" s="45">
        <v>0</v>
      </c>
    </row>
    <row r="7" spans="1:89" x14ac:dyDescent="0.25">
      <c r="A7" t="s">
        <v>266</v>
      </c>
      <c r="B7" t="s">
        <v>337</v>
      </c>
      <c r="C7" t="s">
        <v>338</v>
      </c>
      <c r="D7" s="57">
        <v>0.02</v>
      </c>
      <c r="E7">
        <v>0</v>
      </c>
      <c r="F7" s="43">
        <v>0</v>
      </c>
      <c r="G7" s="43">
        <v>0</v>
      </c>
      <c r="H7" s="43">
        <v>0</v>
      </c>
      <c r="I7" s="43">
        <v>0</v>
      </c>
      <c r="J7" s="43">
        <v>0</v>
      </c>
      <c r="K7" s="43">
        <v>0</v>
      </c>
      <c r="L7" s="43">
        <v>0</v>
      </c>
      <c r="M7" s="43">
        <v>0</v>
      </c>
      <c r="N7" s="43">
        <v>0</v>
      </c>
      <c r="O7" s="43">
        <v>0</v>
      </c>
      <c r="P7" s="43">
        <v>0</v>
      </c>
      <c r="Q7" s="43">
        <v>0</v>
      </c>
      <c r="R7" s="43">
        <v>0</v>
      </c>
      <c r="S7" s="43">
        <v>0</v>
      </c>
      <c r="T7" s="43">
        <v>0</v>
      </c>
      <c r="U7" s="43">
        <v>0</v>
      </c>
      <c r="V7" s="43">
        <v>0</v>
      </c>
      <c r="W7" s="43">
        <v>0</v>
      </c>
      <c r="X7" s="43">
        <v>0</v>
      </c>
      <c r="Y7" s="43">
        <v>0</v>
      </c>
      <c r="Z7" s="43">
        <v>0</v>
      </c>
      <c r="AA7" s="43">
        <v>0</v>
      </c>
      <c r="AB7" s="43">
        <v>0</v>
      </c>
      <c r="AC7" s="43">
        <v>0</v>
      </c>
      <c r="AD7" s="43">
        <v>0</v>
      </c>
      <c r="AE7" s="43">
        <v>0</v>
      </c>
      <c r="AF7" s="43">
        <v>0</v>
      </c>
      <c r="AG7" s="43">
        <v>0</v>
      </c>
      <c r="AH7" s="43">
        <v>0</v>
      </c>
      <c r="AI7" s="43">
        <v>0</v>
      </c>
      <c r="AJ7" s="43">
        <v>0</v>
      </c>
      <c r="AK7" s="43">
        <v>0</v>
      </c>
      <c r="AL7" s="43">
        <v>0</v>
      </c>
      <c r="AM7" s="43">
        <v>0</v>
      </c>
      <c r="AN7" s="43">
        <v>0</v>
      </c>
      <c r="AO7" s="43">
        <v>0</v>
      </c>
      <c r="AP7" s="43">
        <v>0</v>
      </c>
      <c r="AQ7" s="43">
        <v>0</v>
      </c>
      <c r="AR7" s="43">
        <v>0</v>
      </c>
      <c r="AS7" s="43">
        <v>0</v>
      </c>
      <c r="AT7" s="43">
        <v>0</v>
      </c>
      <c r="AU7" s="43">
        <v>0</v>
      </c>
      <c r="AV7" s="43">
        <v>0</v>
      </c>
      <c r="AW7" s="43">
        <v>0</v>
      </c>
      <c r="AX7" s="43">
        <v>0</v>
      </c>
      <c r="AY7" s="43">
        <v>0</v>
      </c>
      <c r="AZ7" s="43">
        <v>0</v>
      </c>
      <c r="BA7" s="43">
        <v>0</v>
      </c>
      <c r="BB7" s="43">
        <v>0</v>
      </c>
      <c r="BC7" s="43">
        <v>0</v>
      </c>
      <c r="BD7" s="43">
        <v>0</v>
      </c>
      <c r="BE7" s="43">
        <v>0</v>
      </c>
      <c r="BF7" s="43">
        <v>0</v>
      </c>
      <c r="BG7" s="43">
        <v>0</v>
      </c>
      <c r="BH7" s="43">
        <v>0</v>
      </c>
      <c r="BI7" s="43">
        <v>0</v>
      </c>
      <c r="BJ7" s="43">
        <v>0</v>
      </c>
      <c r="BK7" s="43">
        <v>0</v>
      </c>
      <c r="BL7" s="43">
        <v>0</v>
      </c>
      <c r="BM7" s="43">
        <v>0</v>
      </c>
      <c r="BN7" s="43">
        <v>0</v>
      </c>
      <c r="BO7" s="43">
        <v>0</v>
      </c>
      <c r="BP7" s="43">
        <v>0</v>
      </c>
      <c r="BQ7" s="43">
        <v>0</v>
      </c>
      <c r="BR7" s="43">
        <v>0</v>
      </c>
      <c r="BS7" s="43">
        <v>0</v>
      </c>
      <c r="BT7" s="43">
        <v>0</v>
      </c>
      <c r="BU7" s="43">
        <v>0</v>
      </c>
      <c r="BV7" s="43">
        <v>0</v>
      </c>
      <c r="BW7" s="43">
        <v>0</v>
      </c>
      <c r="BX7" s="43">
        <v>0</v>
      </c>
      <c r="BY7" s="43">
        <v>0</v>
      </c>
      <c r="BZ7" s="43">
        <v>0</v>
      </c>
      <c r="CA7" s="43">
        <v>0</v>
      </c>
      <c r="CB7" s="43">
        <v>0</v>
      </c>
      <c r="CC7" s="43">
        <v>0</v>
      </c>
      <c r="CD7" s="43">
        <v>0</v>
      </c>
      <c r="CE7" s="43">
        <v>0</v>
      </c>
      <c r="CF7" s="43">
        <v>0</v>
      </c>
      <c r="CG7" s="43">
        <v>0</v>
      </c>
      <c r="CH7" s="43">
        <v>0</v>
      </c>
      <c r="CI7" s="43">
        <v>0</v>
      </c>
      <c r="CJ7" s="43">
        <v>0</v>
      </c>
      <c r="CK7" s="43">
        <v>0</v>
      </c>
    </row>
    <row r="8" spans="1:89" s="44" customFormat="1" x14ac:dyDescent="0.25">
      <c r="A8" s="44" t="s">
        <v>266</v>
      </c>
      <c r="B8" s="44" t="s">
        <v>339</v>
      </c>
      <c r="C8" s="44" t="s">
        <v>334</v>
      </c>
      <c r="D8" s="56">
        <v>0.02</v>
      </c>
      <c r="E8" s="44">
        <v>55000</v>
      </c>
      <c r="F8" s="45">
        <v>-1901.7280361757103</v>
      </c>
      <c r="G8" s="45">
        <v>-2428.456072351421</v>
      </c>
      <c r="H8" s="45">
        <v>-2955.1841085271312</v>
      </c>
      <c r="I8" s="45">
        <v>-3379.5865633074927</v>
      </c>
      <c r="J8" s="45">
        <v>-3880.733204134366</v>
      </c>
      <c r="K8" s="45">
        <v>-4381.8798449612395</v>
      </c>
      <c r="L8" s="45">
        <v>-4381.8798449612395</v>
      </c>
      <c r="M8" s="45">
        <v>-4262.5</v>
      </c>
      <c r="N8" s="45">
        <v>-4262.5</v>
      </c>
      <c r="O8" s="45">
        <v>-4262.5</v>
      </c>
      <c r="P8" s="45">
        <v>-4262.5</v>
      </c>
      <c r="Q8" s="45">
        <v>-4262.5</v>
      </c>
      <c r="R8" s="45">
        <v>-4518.985465116279</v>
      </c>
      <c r="S8" s="45">
        <v>-4518.985465116279</v>
      </c>
      <c r="T8" s="45">
        <v>-4518.985465116279</v>
      </c>
      <c r="U8" s="45">
        <v>-4518.985465116279</v>
      </c>
      <c r="V8" s="45">
        <v>-4518.985465116279</v>
      </c>
      <c r="W8" s="45">
        <v>-4518.985465116279</v>
      </c>
      <c r="X8" s="45">
        <v>-5066.938953488372</v>
      </c>
      <c r="Y8" s="45">
        <v>-5493.125</v>
      </c>
      <c r="Z8" s="45">
        <v>-5493.125</v>
      </c>
      <c r="AA8" s="45">
        <v>-5493.125</v>
      </c>
      <c r="AB8" s="45">
        <v>-5493.125</v>
      </c>
      <c r="AC8" s="45">
        <v>-5493.125</v>
      </c>
      <c r="AD8" s="45">
        <v>-5602.9875</v>
      </c>
      <c r="AE8" s="45">
        <v>-5602.9875</v>
      </c>
      <c r="AF8" s="45">
        <v>-5602.9875</v>
      </c>
      <c r="AG8" s="45">
        <v>-5602.9875</v>
      </c>
      <c r="AH8" s="45">
        <v>-5602.9875</v>
      </c>
      <c r="AI8" s="45">
        <v>-5602.9875</v>
      </c>
      <c r="AJ8" s="45">
        <v>-5602.9875</v>
      </c>
      <c r="AK8" s="45">
        <v>-5602.9875</v>
      </c>
      <c r="AL8" s="45">
        <v>-5602.9875</v>
      </c>
      <c r="AM8" s="45">
        <v>-5602.9875</v>
      </c>
      <c r="AN8" s="45">
        <v>-5602.9875</v>
      </c>
      <c r="AO8" s="45">
        <v>-5602.9875</v>
      </c>
      <c r="AP8" s="45">
        <v>-5715.04725</v>
      </c>
      <c r="AQ8" s="45">
        <v>-5715.04725</v>
      </c>
      <c r="AR8" s="45">
        <v>-5715.04725</v>
      </c>
      <c r="AS8" s="45">
        <v>-5715.04725</v>
      </c>
      <c r="AT8" s="45">
        <v>-5715.04725</v>
      </c>
      <c r="AU8" s="45">
        <v>-5715.04725</v>
      </c>
      <c r="AV8" s="45">
        <v>-5715.04725</v>
      </c>
      <c r="AW8" s="45">
        <v>-5715.04725</v>
      </c>
      <c r="AX8" s="45">
        <v>-5715.04725</v>
      </c>
      <c r="AY8" s="45">
        <v>-5715.04725</v>
      </c>
      <c r="AZ8" s="45">
        <v>-5715.04725</v>
      </c>
      <c r="BA8" s="45">
        <v>-5715.04725</v>
      </c>
      <c r="BB8" s="45">
        <v>-5829.348195</v>
      </c>
      <c r="BC8" s="45">
        <v>-5829.348195</v>
      </c>
      <c r="BD8" s="45">
        <v>-5829.348195</v>
      </c>
      <c r="BE8" s="45">
        <v>-5829.348195</v>
      </c>
      <c r="BF8" s="45">
        <v>-5829.348195</v>
      </c>
      <c r="BG8" s="45">
        <v>-5829.348195</v>
      </c>
      <c r="BH8" s="45">
        <v>-5829.348195</v>
      </c>
      <c r="BI8" s="45">
        <v>-5829.348195</v>
      </c>
      <c r="BJ8" s="45">
        <v>-5829.348195</v>
      </c>
      <c r="BK8" s="45">
        <v>-5829.348195</v>
      </c>
      <c r="BL8" s="45">
        <v>-5829.348195</v>
      </c>
      <c r="BM8" s="45">
        <v>-5829.348195</v>
      </c>
      <c r="BN8" s="45">
        <v>-5945.9351589</v>
      </c>
      <c r="BO8" s="45">
        <v>-5945.9351589</v>
      </c>
      <c r="BP8" s="45">
        <v>-5945.9351589</v>
      </c>
      <c r="BQ8" s="45">
        <v>-5945.9351589</v>
      </c>
      <c r="BR8" s="45">
        <v>-5945.9351589</v>
      </c>
      <c r="BS8" s="45">
        <v>-5945.9351589</v>
      </c>
      <c r="BT8" s="45">
        <v>-5945.9351589</v>
      </c>
      <c r="BU8" s="45">
        <v>-5945.9351589</v>
      </c>
      <c r="BV8" s="45">
        <v>-5945.9351589</v>
      </c>
      <c r="BW8" s="45">
        <v>-5945.9351589</v>
      </c>
      <c r="BX8" s="45">
        <v>-5945.9351589</v>
      </c>
      <c r="BY8" s="45">
        <v>-5945.9351589</v>
      </c>
      <c r="BZ8" s="45">
        <v>-6064.853862078</v>
      </c>
      <c r="CA8" s="45">
        <v>-6064.853862078</v>
      </c>
      <c r="CB8" s="45">
        <v>-6064.853862078</v>
      </c>
      <c r="CC8" s="45">
        <v>-6064.853862078</v>
      </c>
      <c r="CD8" s="45">
        <v>-6064.853862078</v>
      </c>
      <c r="CE8" s="45">
        <v>-6064.853862078</v>
      </c>
      <c r="CF8" s="45">
        <v>-6064.853862078</v>
      </c>
      <c r="CG8" s="45">
        <v>-6064.853862078</v>
      </c>
      <c r="CH8" s="45">
        <v>-6064.853862078</v>
      </c>
      <c r="CI8" s="45">
        <v>-6064.853862078</v>
      </c>
      <c r="CJ8" s="45">
        <v>-6064.853862078</v>
      </c>
      <c r="CK8" s="45">
        <v>-6064.853862078</v>
      </c>
    </row>
    <row r="9" spans="1:89" x14ac:dyDescent="0.25">
      <c r="A9" t="s">
        <v>266</v>
      </c>
      <c r="B9" t="s">
        <v>340</v>
      </c>
      <c r="C9" t="s">
        <v>334</v>
      </c>
      <c r="D9" s="57">
        <v>0.02</v>
      </c>
      <c r="E9">
        <v>0</v>
      </c>
      <c r="F9" s="43">
        <v>0</v>
      </c>
      <c r="G9" s="43">
        <v>0</v>
      </c>
      <c r="H9" s="43">
        <v>0</v>
      </c>
      <c r="I9" s="43">
        <v>0</v>
      </c>
      <c r="J9" s="43">
        <v>0</v>
      </c>
      <c r="K9" s="43">
        <v>0</v>
      </c>
      <c r="L9" s="43">
        <v>0</v>
      </c>
      <c r="M9" s="43">
        <v>0</v>
      </c>
      <c r="N9" s="43">
        <v>0</v>
      </c>
      <c r="O9" s="43">
        <v>0</v>
      </c>
      <c r="P9" s="43">
        <v>0</v>
      </c>
      <c r="Q9" s="43">
        <v>0</v>
      </c>
      <c r="R9" s="43">
        <v>0</v>
      </c>
      <c r="S9" s="43">
        <v>0</v>
      </c>
      <c r="T9" s="43">
        <v>0</v>
      </c>
      <c r="U9" s="43">
        <v>0</v>
      </c>
      <c r="V9" s="43">
        <v>0</v>
      </c>
      <c r="W9" s="43">
        <v>0</v>
      </c>
      <c r="X9" s="43">
        <v>0</v>
      </c>
      <c r="Y9" s="43">
        <v>0</v>
      </c>
      <c r="Z9" s="43">
        <v>0</v>
      </c>
      <c r="AA9" s="43">
        <v>0</v>
      </c>
      <c r="AB9" s="43">
        <v>0</v>
      </c>
      <c r="AC9" s="43">
        <v>0</v>
      </c>
      <c r="AD9" s="43">
        <v>0</v>
      </c>
      <c r="AE9" s="43">
        <v>0</v>
      </c>
      <c r="AF9" s="43">
        <v>0</v>
      </c>
      <c r="AG9" s="43">
        <v>0</v>
      </c>
      <c r="AH9" s="43">
        <v>0</v>
      </c>
      <c r="AI9" s="43">
        <v>0</v>
      </c>
      <c r="AJ9" s="43">
        <v>0</v>
      </c>
      <c r="AK9" s="43">
        <v>0</v>
      </c>
      <c r="AL9" s="43">
        <v>0</v>
      </c>
      <c r="AM9" s="43">
        <v>0</v>
      </c>
      <c r="AN9" s="43">
        <v>0</v>
      </c>
      <c r="AO9" s="43">
        <v>0</v>
      </c>
      <c r="AP9" s="43">
        <v>0</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c r="BZ9" s="43">
        <v>0</v>
      </c>
      <c r="CA9" s="43">
        <v>0</v>
      </c>
      <c r="CB9" s="43">
        <v>0</v>
      </c>
      <c r="CC9" s="43">
        <v>0</v>
      </c>
      <c r="CD9" s="43">
        <v>0</v>
      </c>
      <c r="CE9" s="43">
        <v>0</v>
      </c>
      <c r="CF9" s="43">
        <v>0</v>
      </c>
      <c r="CG9" s="43">
        <v>0</v>
      </c>
      <c r="CH9" s="43">
        <v>0</v>
      </c>
      <c r="CI9" s="43">
        <v>0</v>
      </c>
      <c r="CJ9" s="43">
        <v>0</v>
      </c>
      <c r="CK9" s="43">
        <v>0</v>
      </c>
    </row>
    <row r="10" spans="1:89" s="44" customFormat="1" x14ac:dyDescent="0.25">
      <c r="A10" s="44" t="s">
        <v>266</v>
      </c>
      <c r="B10" s="44" t="s">
        <v>341</v>
      </c>
      <c r="C10" s="44" t="s">
        <v>342</v>
      </c>
      <c r="D10" s="56">
        <v>0.02</v>
      </c>
      <c r="E10" s="44">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v>0</v>
      </c>
      <c r="AO10" s="45">
        <v>0</v>
      </c>
      <c r="AP10" s="45">
        <v>0</v>
      </c>
      <c r="AQ10" s="45">
        <v>0</v>
      </c>
      <c r="AR10" s="45">
        <v>0</v>
      </c>
      <c r="AS10" s="45">
        <v>0</v>
      </c>
      <c r="AT10" s="45">
        <v>0</v>
      </c>
      <c r="AU10" s="45">
        <v>0</v>
      </c>
      <c r="AV10" s="45">
        <v>0</v>
      </c>
      <c r="AW10" s="45">
        <v>0</v>
      </c>
      <c r="AX10" s="45">
        <v>0</v>
      </c>
      <c r="AY10" s="45">
        <v>0</v>
      </c>
      <c r="AZ10" s="45">
        <v>0</v>
      </c>
      <c r="BA10" s="45">
        <v>0</v>
      </c>
      <c r="BB10" s="45">
        <v>0</v>
      </c>
      <c r="BC10" s="45">
        <v>0</v>
      </c>
      <c r="BD10" s="45">
        <v>0</v>
      </c>
      <c r="BE10" s="45">
        <v>0</v>
      </c>
      <c r="BF10" s="45">
        <v>0</v>
      </c>
      <c r="BG10" s="45">
        <v>0</v>
      </c>
      <c r="BH10" s="45">
        <v>0</v>
      </c>
      <c r="BI10" s="45">
        <v>0</v>
      </c>
      <c r="BJ10" s="45">
        <v>0</v>
      </c>
      <c r="BK10" s="45">
        <v>0</v>
      </c>
      <c r="BL10" s="45">
        <v>0</v>
      </c>
      <c r="BM10" s="45">
        <v>0</v>
      </c>
      <c r="BN10" s="45">
        <v>0</v>
      </c>
      <c r="BO10" s="45">
        <v>0</v>
      </c>
      <c r="BP10" s="45">
        <v>0</v>
      </c>
      <c r="BQ10" s="45">
        <v>0</v>
      </c>
      <c r="BR10" s="45">
        <v>0</v>
      </c>
      <c r="BS10" s="45">
        <v>0</v>
      </c>
      <c r="BT10" s="45">
        <v>0</v>
      </c>
      <c r="BU10" s="45">
        <v>0</v>
      </c>
      <c r="BV10" s="45">
        <v>0</v>
      </c>
      <c r="BW10" s="45">
        <v>0</v>
      </c>
      <c r="BX10" s="45">
        <v>0</v>
      </c>
      <c r="BY10" s="45">
        <v>0</v>
      </c>
      <c r="BZ10" s="45">
        <v>0</v>
      </c>
      <c r="CA10" s="45">
        <v>0</v>
      </c>
      <c r="CB10" s="45">
        <v>0</v>
      </c>
      <c r="CC10" s="45">
        <v>0</v>
      </c>
      <c r="CD10" s="45">
        <v>0</v>
      </c>
      <c r="CE10" s="45">
        <v>0</v>
      </c>
      <c r="CF10" s="45">
        <v>0</v>
      </c>
      <c r="CG10" s="45">
        <v>0</v>
      </c>
      <c r="CH10" s="45">
        <v>0</v>
      </c>
      <c r="CI10" s="45">
        <v>0</v>
      </c>
      <c r="CJ10" s="45">
        <v>0</v>
      </c>
      <c r="CK10" s="45">
        <v>0</v>
      </c>
    </row>
    <row r="11" spans="1:89" x14ac:dyDescent="0.25">
      <c r="A11" t="s">
        <v>266</v>
      </c>
      <c r="B11" t="s">
        <v>343</v>
      </c>
      <c r="C11" t="s">
        <v>334</v>
      </c>
      <c r="D11" s="57">
        <v>0.02</v>
      </c>
      <c r="E11">
        <v>95000</v>
      </c>
      <c r="F11" s="43">
        <v>-7916.666666666667</v>
      </c>
      <c r="G11" s="43">
        <v>-7916.666666666667</v>
      </c>
      <c r="H11" s="43">
        <v>-7916.666666666667</v>
      </c>
      <c r="I11" s="43">
        <v>-7916.666666666667</v>
      </c>
      <c r="J11" s="43">
        <v>-7916.666666666667</v>
      </c>
      <c r="K11" s="43">
        <v>-7916.666666666667</v>
      </c>
      <c r="L11" s="43">
        <v>-7916.666666666667</v>
      </c>
      <c r="M11" s="43">
        <v>-7916.666666666667</v>
      </c>
      <c r="N11" s="43">
        <v>-7916.666666666667</v>
      </c>
      <c r="O11" s="43">
        <v>-7916.666666666667</v>
      </c>
      <c r="P11" s="43">
        <v>-7916.666666666667</v>
      </c>
      <c r="Q11" s="43">
        <v>-7916.666666666667</v>
      </c>
      <c r="R11" s="43">
        <v>-8075</v>
      </c>
      <c r="S11" s="43">
        <v>-8075</v>
      </c>
      <c r="T11" s="43">
        <v>-8075</v>
      </c>
      <c r="U11" s="43">
        <v>-8075</v>
      </c>
      <c r="V11" s="43">
        <v>-8075</v>
      </c>
      <c r="W11" s="43">
        <v>-8075</v>
      </c>
      <c r="X11" s="43">
        <v>-8075</v>
      </c>
      <c r="Y11" s="43">
        <v>-8075</v>
      </c>
      <c r="Z11" s="43">
        <v>-8075</v>
      </c>
      <c r="AA11" s="43">
        <v>-8075</v>
      </c>
      <c r="AB11" s="43">
        <v>-8075</v>
      </c>
      <c r="AC11" s="43">
        <v>-8075</v>
      </c>
      <c r="AD11" s="43">
        <v>-8236.5</v>
      </c>
      <c r="AE11" s="43">
        <v>-8236.5</v>
      </c>
      <c r="AF11" s="43">
        <v>-8236.5</v>
      </c>
      <c r="AG11" s="43">
        <v>-8236.5</v>
      </c>
      <c r="AH11" s="43">
        <v>-8236.5</v>
      </c>
      <c r="AI11" s="43">
        <v>-8236.5</v>
      </c>
      <c r="AJ11" s="43">
        <v>-8236.5</v>
      </c>
      <c r="AK11" s="43">
        <v>-8236.5</v>
      </c>
      <c r="AL11" s="43">
        <v>-8236.5</v>
      </c>
      <c r="AM11" s="43">
        <v>-8236.5</v>
      </c>
      <c r="AN11" s="43">
        <v>-8236.5</v>
      </c>
      <c r="AO11" s="43">
        <v>-8236.5</v>
      </c>
      <c r="AP11" s="43">
        <v>-8401.230000000001</v>
      </c>
      <c r="AQ11" s="43">
        <v>-8401.230000000001</v>
      </c>
      <c r="AR11" s="43">
        <v>-8401.230000000001</v>
      </c>
      <c r="AS11" s="43">
        <v>-8401.230000000001</v>
      </c>
      <c r="AT11" s="43">
        <v>-8401.230000000001</v>
      </c>
      <c r="AU11" s="43">
        <v>-8401.230000000001</v>
      </c>
      <c r="AV11" s="43">
        <v>-8401.230000000001</v>
      </c>
      <c r="AW11" s="43">
        <v>-8401.230000000001</v>
      </c>
      <c r="AX11" s="43">
        <v>-8401.230000000001</v>
      </c>
      <c r="AY11" s="43">
        <v>-8401.230000000001</v>
      </c>
      <c r="AZ11" s="43">
        <v>-8401.230000000001</v>
      </c>
      <c r="BA11" s="43">
        <v>-8401.230000000001</v>
      </c>
      <c r="BB11" s="43">
        <v>-8569.2546</v>
      </c>
      <c r="BC11" s="43">
        <v>-8569.2546</v>
      </c>
      <c r="BD11" s="43">
        <v>-8569.2546</v>
      </c>
      <c r="BE11" s="43">
        <v>-8569.2546</v>
      </c>
      <c r="BF11" s="43">
        <v>-8569.2546</v>
      </c>
      <c r="BG11" s="43">
        <v>-8569.2546</v>
      </c>
      <c r="BH11" s="43">
        <v>-8569.2546</v>
      </c>
      <c r="BI11" s="43">
        <v>-8569.2546</v>
      </c>
      <c r="BJ11" s="43">
        <v>-8569.2546</v>
      </c>
      <c r="BK11" s="43">
        <v>-8569.2546</v>
      </c>
      <c r="BL11" s="43">
        <v>-8569.2546</v>
      </c>
      <c r="BM11" s="43">
        <v>-8569.2546</v>
      </c>
      <c r="BN11" s="43">
        <v>-8740.639692</v>
      </c>
      <c r="BO11" s="43">
        <v>-8740.639692</v>
      </c>
      <c r="BP11" s="43">
        <v>-8740.639692</v>
      </c>
      <c r="BQ11" s="43">
        <v>-8740.639692</v>
      </c>
      <c r="BR11" s="43">
        <v>-8740.639692</v>
      </c>
      <c r="BS11" s="43">
        <v>-8740.639692</v>
      </c>
      <c r="BT11" s="43">
        <v>-8740.639692</v>
      </c>
      <c r="BU11" s="43">
        <v>-8740.639692</v>
      </c>
      <c r="BV11" s="43">
        <v>-8740.639692</v>
      </c>
      <c r="BW11" s="43">
        <v>-8740.639692</v>
      </c>
      <c r="BX11" s="43">
        <v>-8740.639692</v>
      </c>
      <c r="BY11" s="43">
        <v>-8740.639692</v>
      </c>
      <c r="BZ11" s="43">
        <v>-8915.45248584</v>
      </c>
      <c r="CA11" s="43">
        <v>-8915.45248584</v>
      </c>
      <c r="CB11" s="43">
        <v>-8915.45248584</v>
      </c>
      <c r="CC11" s="43">
        <v>-8915.45248584</v>
      </c>
      <c r="CD11" s="43">
        <v>-8915.45248584</v>
      </c>
      <c r="CE11" s="43">
        <v>-8915.45248584</v>
      </c>
      <c r="CF11" s="43">
        <v>-8915.45248584</v>
      </c>
      <c r="CG11" s="43">
        <v>-8915.45248584</v>
      </c>
      <c r="CH11" s="43">
        <v>-8915.45248584</v>
      </c>
      <c r="CI11" s="43">
        <v>-8915.45248584</v>
      </c>
      <c r="CJ11" s="43">
        <v>-8915.45248584</v>
      </c>
      <c r="CK11" s="43">
        <v>-8915.45248584</v>
      </c>
    </row>
    <row r="12" spans="1:89" s="44" customFormat="1" x14ac:dyDescent="0.25">
      <c r="A12" s="44" t="s">
        <v>266</v>
      </c>
      <c r="B12" s="44" t="s">
        <v>344</v>
      </c>
      <c r="C12" s="44" t="s">
        <v>334</v>
      </c>
      <c r="D12" s="56">
        <v>0.02</v>
      </c>
      <c r="E12" s="44">
        <v>48000</v>
      </c>
      <c r="F12" s="45">
        <v>-4000</v>
      </c>
      <c r="G12" s="45">
        <v>-4000</v>
      </c>
      <c r="H12" s="45">
        <v>-4000</v>
      </c>
      <c r="I12" s="45">
        <v>-4000</v>
      </c>
      <c r="J12" s="45">
        <v>-4000</v>
      </c>
      <c r="K12" s="45">
        <v>-4000</v>
      </c>
      <c r="L12" s="45">
        <v>-4000</v>
      </c>
      <c r="M12" s="45">
        <v>-4000</v>
      </c>
      <c r="N12" s="45">
        <v>-4000</v>
      </c>
      <c r="O12" s="45">
        <v>-4000</v>
      </c>
      <c r="P12" s="45">
        <v>-4000</v>
      </c>
      <c r="Q12" s="45">
        <v>-4000</v>
      </c>
      <c r="R12" s="45">
        <v>-4080</v>
      </c>
      <c r="S12" s="45">
        <v>-4080</v>
      </c>
      <c r="T12" s="45">
        <v>-4080</v>
      </c>
      <c r="U12" s="45">
        <v>-4080</v>
      </c>
      <c r="V12" s="45">
        <v>-4080</v>
      </c>
      <c r="W12" s="45">
        <v>-4080</v>
      </c>
      <c r="X12" s="45">
        <v>-4080</v>
      </c>
      <c r="Y12" s="45">
        <v>-4080</v>
      </c>
      <c r="Z12" s="45">
        <v>-4080</v>
      </c>
      <c r="AA12" s="45">
        <v>-4080</v>
      </c>
      <c r="AB12" s="45">
        <v>-4080</v>
      </c>
      <c r="AC12" s="45">
        <v>-4080</v>
      </c>
      <c r="AD12" s="45">
        <v>-4161.6</v>
      </c>
      <c r="AE12" s="45">
        <v>-4161.6</v>
      </c>
      <c r="AF12" s="45">
        <v>-4161.6</v>
      </c>
      <c r="AG12" s="45">
        <v>-4161.6</v>
      </c>
      <c r="AH12" s="45">
        <v>-4161.6</v>
      </c>
      <c r="AI12" s="45">
        <v>-4161.6</v>
      </c>
      <c r="AJ12" s="45">
        <v>-4161.6</v>
      </c>
      <c r="AK12" s="45">
        <v>-4161.6</v>
      </c>
      <c r="AL12" s="45">
        <v>-4161.6</v>
      </c>
      <c r="AM12" s="45">
        <v>-4161.6</v>
      </c>
      <c r="AN12" s="45">
        <v>-4161.6</v>
      </c>
      <c r="AO12" s="45">
        <v>-4161.6</v>
      </c>
      <c r="AP12" s="45">
        <v>-4244.832</v>
      </c>
      <c r="AQ12" s="45">
        <v>-4244.832</v>
      </c>
      <c r="AR12" s="45">
        <v>-4244.832</v>
      </c>
      <c r="AS12" s="45">
        <v>-4244.832</v>
      </c>
      <c r="AT12" s="45">
        <v>-4244.832</v>
      </c>
      <c r="AU12" s="45">
        <v>-4244.832</v>
      </c>
      <c r="AV12" s="45">
        <v>-4244.832</v>
      </c>
      <c r="AW12" s="45">
        <v>-4244.832</v>
      </c>
      <c r="AX12" s="45">
        <v>-4244.832</v>
      </c>
      <c r="AY12" s="45">
        <v>-4244.832</v>
      </c>
      <c r="AZ12" s="45">
        <v>-4244.832</v>
      </c>
      <c r="BA12" s="45">
        <v>-4244.832</v>
      </c>
      <c r="BB12" s="45">
        <v>-4329.72864</v>
      </c>
      <c r="BC12" s="45">
        <v>-4329.72864</v>
      </c>
      <c r="BD12" s="45">
        <v>-4329.72864</v>
      </c>
      <c r="BE12" s="45">
        <v>-4329.72864</v>
      </c>
      <c r="BF12" s="45">
        <v>-4329.72864</v>
      </c>
      <c r="BG12" s="45">
        <v>-4329.72864</v>
      </c>
      <c r="BH12" s="45">
        <v>-4329.72864</v>
      </c>
      <c r="BI12" s="45">
        <v>-4329.72864</v>
      </c>
      <c r="BJ12" s="45">
        <v>-4329.72864</v>
      </c>
      <c r="BK12" s="45">
        <v>-4329.72864</v>
      </c>
      <c r="BL12" s="45">
        <v>-4329.72864</v>
      </c>
      <c r="BM12" s="45">
        <v>-4329.72864</v>
      </c>
      <c r="BN12" s="45">
        <v>-4416.3232128</v>
      </c>
      <c r="BO12" s="45">
        <v>-4416.3232128</v>
      </c>
      <c r="BP12" s="45">
        <v>-4416.3232128</v>
      </c>
      <c r="BQ12" s="45">
        <v>-4416.3232128</v>
      </c>
      <c r="BR12" s="45">
        <v>-4416.3232128</v>
      </c>
      <c r="BS12" s="45">
        <v>-4416.3232128</v>
      </c>
      <c r="BT12" s="45">
        <v>-4416.3232128</v>
      </c>
      <c r="BU12" s="45">
        <v>-4416.3232128</v>
      </c>
      <c r="BV12" s="45">
        <v>-4416.3232128</v>
      </c>
      <c r="BW12" s="45">
        <v>-4416.3232128</v>
      </c>
      <c r="BX12" s="45">
        <v>-4416.3232128</v>
      </c>
      <c r="BY12" s="45">
        <v>-4416.3232128</v>
      </c>
      <c r="BZ12" s="45">
        <v>-4504.649677056001</v>
      </c>
      <c r="CA12" s="45">
        <v>-4504.649677056001</v>
      </c>
      <c r="CB12" s="45">
        <v>-4504.649677056001</v>
      </c>
      <c r="CC12" s="45">
        <v>-4504.649677056001</v>
      </c>
      <c r="CD12" s="45">
        <v>-4504.649677056001</v>
      </c>
      <c r="CE12" s="45">
        <v>-4504.649677056001</v>
      </c>
      <c r="CF12" s="45">
        <v>-4504.649677056001</v>
      </c>
      <c r="CG12" s="45">
        <v>-4504.649677056001</v>
      </c>
      <c r="CH12" s="45">
        <v>-4504.649677056001</v>
      </c>
      <c r="CI12" s="45">
        <v>-4504.649677056001</v>
      </c>
      <c r="CJ12" s="45">
        <v>-4504.649677056001</v>
      </c>
      <c r="CK12" s="45">
        <v>-4504.649677056001</v>
      </c>
    </row>
    <row r="13" spans="1:89" x14ac:dyDescent="0.25">
      <c r="A13" t="s">
        <v>266</v>
      </c>
      <c r="B13" t="s">
        <v>345</v>
      </c>
      <c r="C13" t="s">
        <v>334</v>
      </c>
      <c r="D13" s="57">
        <v>0.02</v>
      </c>
      <c r="E13">
        <v>18000</v>
      </c>
      <c r="F13" s="43">
        <v>-1500</v>
      </c>
      <c r="G13" s="43">
        <v>-1500</v>
      </c>
      <c r="H13" s="43">
        <v>-1500</v>
      </c>
      <c r="I13" s="43">
        <v>-1500</v>
      </c>
      <c r="J13" s="43">
        <v>-1500</v>
      </c>
      <c r="K13" s="43">
        <v>-1500</v>
      </c>
      <c r="L13" s="43">
        <v>-1500</v>
      </c>
      <c r="M13" s="43">
        <v>-1500</v>
      </c>
      <c r="N13" s="43">
        <v>-1500</v>
      </c>
      <c r="O13" s="43">
        <v>-1500</v>
      </c>
      <c r="P13" s="43">
        <v>-1500</v>
      </c>
      <c r="Q13" s="43">
        <v>-1500</v>
      </c>
      <c r="R13" s="43">
        <v>-1530</v>
      </c>
      <c r="S13" s="43">
        <v>-1530</v>
      </c>
      <c r="T13" s="43">
        <v>-1530</v>
      </c>
      <c r="U13" s="43">
        <v>-1530</v>
      </c>
      <c r="V13" s="43">
        <v>-1530</v>
      </c>
      <c r="W13" s="43">
        <v>-1530</v>
      </c>
      <c r="X13" s="43">
        <v>-1530</v>
      </c>
      <c r="Y13" s="43">
        <v>-1530</v>
      </c>
      <c r="Z13" s="43">
        <v>-1530</v>
      </c>
      <c r="AA13" s="43">
        <v>-1530</v>
      </c>
      <c r="AB13" s="43">
        <v>-1530</v>
      </c>
      <c r="AC13" s="43">
        <v>-1530</v>
      </c>
      <c r="AD13" s="43">
        <v>-1560.6</v>
      </c>
      <c r="AE13" s="43">
        <v>-1560.6</v>
      </c>
      <c r="AF13" s="43">
        <v>-1560.6</v>
      </c>
      <c r="AG13" s="43">
        <v>-1560.6</v>
      </c>
      <c r="AH13" s="43">
        <v>-1560.6</v>
      </c>
      <c r="AI13" s="43">
        <v>-1560.6</v>
      </c>
      <c r="AJ13" s="43">
        <v>-1560.6</v>
      </c>
      <c r="AK13" s="43">
        <v>-1560.6</v>
      </c>
      <c r="AL13" s="43">
        <v>-1560.6</v>
      </c>
      <c r="AM13" s="43">
        <v>-1560.6</v>
      </c>
      <c r="AN13" s="43">
        <v>-1560.6</v>
      </c>
      <c r="AO13" s="43">
        <v>-1560.6</v>
      </c>
      <c r="AP13" s="43">
        <v>-1591.8120000000001</v>
      </c>
      <c r="AQ13" s="43">
        <v>-1591.8120000000001</v>
      </c>
      <c r="AR13" s="43">
        <v>-1591.8120000000001</v>
      </c>
      <c r="AS13" s="43">
        <v>-1591.8120000000001</v>
      </c>
      <c r="AT13" s="43">
        <v>-1591.8120000000001</v>
      </c>
      <c r="AU13" s="43">
        <v>-1591.8120000000001</v>
      </c>
      <c r="AV13" s="43">
        <v>-1591.8120000000001</v>
      </c>
      <c r="AW13" s="43">
        <v>-1591.8120000000001</v>
      </c>
      <c r="AX13" s="43">
        <v>-1591.8120000000001</v>
      </c>
      <c r="AY13" s="43">
        <v>-1591.8120000000001</v>
      </c>
      <c r="AZ13" s="43">
        <v>-1591.8120000000001</v>
      </c>
      <c r="BA13" s="43">
        <v>-1591.8120000000001</v>
      </c>
      <c r="BB13" s="43">
        <v>-1623.64824</v>
      </c>
      <c r="BC13" s="43">
        <v>-1623.64824</v>
      </c>
      <c r="BD13" s="43">
        <v>-1623.64824</v>
      </c>
      <c r="BE13" s="43">
        <v>-1623.64824</v>
      </c>
      <c r="BF13" s="43">
        <v>-1623.64824</v>
      </c>
      <c r="BG13" s="43">
        <v>-1623.64824</v>
      </c>
      <c r="BH13" s="43">
        <v>-1623.64824</v>
      </c>
      <c r="BI13" s="43">
        <v>-1623.64824</v>
      </c>
      <c r="BJ13" s="43">
        <v>-1623.64824</v>
      </c>
      <c r="BK13" s="43">
        <v>-1623.64824</v>
      </c>
      <c r="BL13" s="43">
        <v>-1623.64824</v>
      </c>
      <c r="BM13" s="43">
        <v>-1623.64824</v>
      </c>
      <c r="BN13" s="43">
        <v>-1656.1212048</v>
      </c>
      <c r="BO13" s="43">
        <v>-1656.1212048</v>
      </c>
      <c r="BP13" s="43">
        <v>-1656.1212048</v>
      </c>
      <c r="BQ13" s="43">
        <v>-1656.1212048</v>
      </c>
      <c r="BR13" s="43">
        <v>-1656.1212048</v>
      </c>
      <c r="BS13" s="43">
        <v>-1656.1212048</v>
      </c>
      <c r="BT13" s="43">
        <v>-1656.1212048</v>
      </c>
      <c r="BU13" s="43">
        <v>-1656.1212048</v>
      </c>
      <c r="BV13" s="43">
        <v>-1656.1212048</v>
      </c>
      <c r="BW13" s="43">
        <v>-1656.1212048</v>
      </c>
      <c r="BX13" s="43">
        <v>-1656.1212048</v>
      </c>
      <c r="BY13" s="43">
        <v>-1656.1212048</v>
      </c>
      <c r="BZ13" s="43">
        <v>-1689.243628896</v>
      </c>
      <c r="CA13" s="43">
        <v>-1689.243628896</v>
      </c>
      <c r="CB13" s="43">
        <v>-1689.243628896</v>
      </c>
      <c r="CC13" s="43">
        <v>-1689.243628896</v>
      </c>
      <c r="CD13" s="43">
        <v>-1689.243628896</v>
      </c>
      <c r="CE13" s="43">
        <v>-1689.243628896</v>
      </c>
      <c r="CF13" s="43">
        <v>-1689.243628896</v>
      </c>
      <c r="CG13" s="43">
        <v>-1689.243628896</v>
      </c>
      <c r="CH13" s="43">
        <v>-1689.243628896</v>
      </c>
      <c r="CI13" s="43">
        <v>-1689.243628896</v>
      </c>
      <c r="CJ13" s="43">
        <v>-1689.243628896</v>
      </c>
      <c r="CK13" s="43">
        <v>-1689.243628896</v>
      </c>
    </row>
    <row r="14" spans="1:89" s="46" customFormat="1" x14ac:dyDescent="0.25">
      <c r="A14" s="46" t="s">
        <v>266</v>
      </c>
      <c r="B14" s="46" t="s">
        <v>346</v>
      </c>
      <c r="E14" s="47">
        <f>SUM(F14:CK14)</f>
      </c>
      <c r="F14" s="47">
        <f>F2+F3+F4+F5+F6+F7+F8+F9+F10+F11+F12+F13</f>
      </c>
      <c r="G14" s="47">
        <f>G2+G3+G4+G5+G6+G7+G8+G9+G10+G11+G12+G13</f>
      </c>
      <c r="H14" s="47">
        <f>H2+H3+H4+H5+H6+H7+H8+H9+H10+H11+H12+H13</f>
      </c>
      <c r="I14" s="47">
        <f>I2+I3+I4+I5+I6+I7+I8+I9+I10+I11+I12+I13</f>
      </c>
      <c r="J14" s="47">
        <f>J2+J3+J4+J5+J6+J7+J8+J9+J10+J11+J12+J13</f>
      </c>
      <c r="K14" s="47">
        <f>K2+K3+K4+K5+K6+K7+K8+K9+K10+K11+K12+K13</f>
      </c>
      <c r="L14" s="47">
        <f>L2+L3+L4+L5+L6+L7+L8+L9+L10+L11+L12+L13</f>
      </c>
      <c r="M14" s="47">
        <f>M2+M3+M4+M5+M6+M7+M8+M9+M10+M11+M12+M13</f>
      </c>
      <c r="N14" s="47">
        <f>N2+N3+N4+N5+N6+N7+N8+N9+N10+N11+N12+N13</f>
      </c>
      <c r="O14" s="47">
        <f>O2+O3+O4+O5+O6+O7+O8+O9+O10+O11+O12+O13</f>
      </c>
      <c r="P14" s="47">
        <f>P2+P3+P4+P5+P6+P7+P8+P9+P10+P11+P12+P13</f>
      </c>
      <c r="Q14" s="47">
        <f>Q2+Q3+Q4+Q5+Q6+Q7+Q8+Q9+Q10+Q11+Q12+Q13</f>
      </c>
      <c r="R14" s="47">
        <f>R2+R3+R4+R5+R6+R7+R8+R9+R10+R11+R12+R13</f>
      </c>
      <c r="S14" s="47">
        <f>S2+S3+S4+S5+S6+S7+S8+S9+S10+S11+S12+S13</f>
      </c>
      <c r="T14" s="47">
        <f>T2+T3+T4+T5+T6+T7+T8+T9+T10+T11+T12+T13</f>
      </c>
      <c r="U14" s="47">
        <f>U2+U3+U4+U5+U6+U7+U8+U9+U10+U11+U12+U13</f>
      </c>
      <c r="V14" s="47">
        <f>V2+V3+V4+V5+V6+V7+V8+V9+V10+V11+V12+V13</f>
      </c>
      <c r="W14" s="47">
        <f>W2+W3+W4+W5+W6+W7+W8+W9+W10+W11+W12+W13</f>
      </c>
      <c r="X14" s="47">
        <f>X2+X3+X4+X5+X6+X7+X8+X9+X10+X11+X12+X13</f>
      </c>
      <c r="Y14" s="47">
        <f>Y2+Y3+Y4+Y5+Y6+Y7+Y8+Y9+Y10+Y11+Y12+Y13</f>
      </c>
      <c r="Z14" s="47">
        <f>Z2+Z3+Z4+Z5+Z6+Z7+Z8+Z9+Z10+Z11+Z12+Z13</f>
      </c>
      <c r="AA14" s="47">
        <f>AA2+AA3+AA4+AA5+AA6+AA7+AA8+AA9+AA10+AA11+AA12+AA13</f>
      </c>
      <c r="AB14" s="47">
        <f>AB2+AB3+AB4+AB5+AB6+AB7+AB8+AB9+AB10+AB11+AB12+AB13</f>
      </c>
      <c r="AC14" s="47">
        <f>AC2+AC3+AC4+AC5+AC6+AC7+AC8+AC9+AC10+AC11+AC12+AC13</f>
      </c>
      <c r="AD14" s="47">
        <f>AD2+AD3+AD4+AD5+AD6+AD7+AD8+AD9+AD10+AD11+AD12+AD13</f>
      </c>
      <c r="AE14" s="47">
        <f>AE2+AE3+AE4+AE5+AE6+AE7+AE8+AE9+AE10+AE11+AE12+AE13</f>
      </c>
      <c r="AF14" s="47">
        <f>AF2+AF3+AF4+AF5+AF6+AF7+AF8+AF9+AF10+AF11+AF12+AF13</f>
      </c>
      <c r="AG14" s="47">
        <f>AG2+AG3+AG4+AG5+AG6+AG7+AG8+AG9+AG10+AG11+AG12+AG13</f>
      </c>
      <c r="AH14" s="47">
        <f>AH2+AH3+AH4+AH5+AH6+AH7+AH8+AH9+AH10+AH11+AH12+AH13</f>
      </c>
      <c r="AI14" s="47">
        <f>AI2+AI3+AI4+AI5+AI6+AI7+AI8+AI9+AI10+AI11+AI12+AI13</f>
      </c>
      <c r="AJ14" s="47">
        <f>AJ2+AJ3+AJ4+AJ5+AJ6+AJ7+AJ8+AJ9+AJ10+AJ11+AJ12+AJ13</f>
      </c>
      <c r="AK14" s="47">
        <f>AK2+AK3+AK4+AK5+AK6+AK7+AK8+AK9+AK10+AK11+AK12+AK13</f>
      </c>
      <c r="AL14" s="47">
        <f>AL2+AL3+AL4+AL5+AL6+AL7+AL8+AL9+AL10+AL11+AL12+AL13</f>
      </c>
      <c r="AM14" s="47">
        <f>AM2+AM3+AM4+AM5+AM6+AM7+AM8+AM9+AM10+AM11+AM12+AM13</f>
      </c>
      <c r="AN14" s="47">
        <f>AN2+AN3+AN4+AN5+AN6+AN7+AN8+AN9+AN10+AN11+AN12+AN13</f>
      </c>
      <c r="AO14" s="47">
        <f>AO2+AO3+AO4+AO5+AO6+AO7+AO8+AO9+AO10+AO11+AO12+AO13</f>
      </c>
      <c r="AP14" s="47">
        <f>AP2+AP3+AP4+AP5+AP6+AP7+AP8+AP9+AP10+AP11+AP12+AP13</f>
      </c>
      <c r="AQ14" s="47">
        <f>AQ2+AQ3+AQ4+AQ5+AQ6+AQ7+AQ8+AQ9+AQ10+AQ11+AQ12+AQ13</f>
      </c>
      <c r="AR14" s="47">
        <f>AR2+AR3+AR4+AR5+AR6+AR7+AR8+AR9+AR10+AR11+AR12+AR13</f>
      </c>
      <c r="AS14" s="47">
        <f>AS2+AS3+AS4+AS5+AS6+AS7+AS8+AS9+AS10+AS11+AS12+AS13</f>
      </c>
      <c r="AT14" s="47">
        <f>AT2+AT3+AT4+AT5+AT6+AT7+AT8+AT9+AT10+AT11+AT12+AT13</f>
      </c>
      <c r="AU14" s="47">
        <f>AU2+AU3+AU4+AU5+AU6+AU7+AU8+AU9+AU10+AU11+AU12+AU13</f>
      </c>
      <c r="AV14" s="47">
        <f>AV2+AV3+AV4+AV5+AV6+AV7+AV8+AV9+AV10+AV11+AV12+AV13</f>
      </c>
      <c r="AW14" s="47">
        <f>AW2+AW3+AW4+AW5+AW6+AW7+AW8+AW9+AW10+AW11+AW12+AW13</f>
      </c>
      <c r="AX14" s="47">
        <f>AX2+AX3+AX4+AX5+AX6+AX7+AX8+AX9+AX10+AX11+AX12+AX13</f>
      </c>
      <c r="AY14" s="47">
        <f>AY2+AY3+AY4+AY5+AY6+AY7+AY8+AY9+AY10+AY11+AY12+AY13</f>
      </c>
      <c r="AZ14" s="47">
        <f>AZ2+AZ3+AZ4+AZ5+AZ6+AZ7+AZ8+AZ9+AZ10+AZ11+AZ12+AZ13</f>
      </c>
      <c r="BA14" s="47">
        <f>BA2+BA3+BA4+BA5+BA6+BA7+BA8+BA9+BA10+BA11+BA12+BA13</f>
      </c>
      <c r="BB14" s="47">
        <f>BB2+BB3+BB4+BB5+BB6+BB7+BB8+BB9+BB10+BB11+BB12+BB13</f>
      </c>
      <c r="BC14" s="47">
        <f>BC2+BC3+BC4+BC5+BC6+BC7+BC8+BC9+BC10+BC11+BC12+BC13</f>
      </c>
      <c r="BD14" s="47">
        <f>BD2+BD3+BD4+BD5+BD6+BD7+BD8+BD9+BD10+BD11+BD12+BD13</f>
      </c>
      <c r="BE14" s="47">
        <f>BE2+BE3+BE4+BE5+BE6+BE7+BE8+BE9+BE10+BE11+BE12+BE13</f>
      </c>
      <c r="BF14" s="47">
        <f>BF2+BF3+BF4+BF5+BF6+BF7+BF8+BF9+BF10+BF11+BF12+BF13</f>
      </c>
      <c r="BG14" s="47">
        <f>BG2+BG3+BG4+BG5+BG6+BG7+BG8+BG9+BG10+BG11+BG12+BG13</f>
      </c>
      <c r="BH14" s="47">
        <f>BH2+BH3+BH4+BH5+BH6+BH7+BH8+BH9+BH10+BH11+BH12+BH13</f>
      </c>
      <c r="BI14" s="47">
        <f>BI2+BI3+BI4+BI5+BI6+BI7+BI8+BI9+BI10+BI11+BI12+BI13</f>
      </c>
      <c r="BJ14" s="47">
        <f>BJ2+BJ3+BJ4+BJ5+BJ6+BJ7+BJ8+BJ9+BJ10+BJ11+BJ12+BJ13</f>
      </c>
      <c r="BK14" s="47">
        <f>BK2+BK3+BK4+BK5+BK6+BK7+BK8+BK9+BK10+BK11+BK12+BK13</f>
      </c>
      <c r="BL14" s="47">
        <f>BL2+BL3+BL4+BL5+BL6+BL7+BL8+BL9+BL10+BL11+BL12+BL13</f>
      </c>
      <c r="BM14" s="47">
        <f>BM2+BM3+BM4+BM5+BM6+BM7+BM8+BM9+BM10+BM11+BM12+BM13</f>
      </c>
      <c r="BN14" s="47">
        <f>BN2+BN3+BN4+BN5+BN6+BN7+BN8+BN9+BN10+BN11+BN12+BN13</f>
      </c>
      <c r="BO14" s="47">
        <f>BO2+BO3+BO4+BO5+BO6+BO7+BO8+BO9+BO10+BO11+BO12+BO13</f>
      </c>
      <c r="BP14" s="47">
        <f>BP2+BP3+BP4+BP5+BP6+BP7+BP8+BP9+BP10+BP11+BP12+BP13</f>
      </c>
      <c r="BQ14" s="47">
        <f>BQ2+BQ3+BQ4+BQ5+BQ6+BQ7+BQ8+BQ9+BQ10+BQ11+BQ12+BQ13</f>
      </c>
      <c r="BR14" s="47">
        <f>BR2+BR3+BR4+BR5+BR6+BR7+BR8+BR9+BR10+BR11+BR12+BR13</f>
      </c>
      <c r="BS14" s="47">
        <f>BS2+BS3+BS4+BS5+BS6+BS7+BS8+BS9+BS10+BS11+BS12+BS13</f>
      </c>
      <c r="BT14" s="47">
        <f>BT2+BT3+BT4+BT5+BT6+BT7+BT8+BT9+BT10+BT11+BT12+BT13</f>
      </c>
      <c r="BU14" s="47">
        <f>BU2+BU3+BU4+BU5+BU6+BU7+BU8+BU9+BU10+BU11+BU12+BU13</f>
      </c>
      <c r="BV14" s="47">
        <f>BV2+BV3+BV4+BV5+BV6+BV7+BV8+BV9+BV10+BV11+BV12+BV13</f>
      </c>
      <c r="BW14" s="47">
        <f>BW2+BW3+BW4+BW5+BW6+BW7+BW8+BW9+BW10+BW11+BW12+BW13</f>
      </c>
      <c r="BX14" s="47">
        <f>BX2+BX3+BX4+BX5+BX6+BX7+BX8+BX9+BX10+BX11+BX12+BX13</f>
      </c>
      <c r="BY14" s="47">
        <f>BY2+BY3+BY4+BY5+BY6+BY7+BY8+BY9+BY10+BY11+BY12+BY13</f>
      </c>
      <c r="BZ14" s="47">
        <f>BZ2+BZ3+BZ4+BZ5+BZ6+BZ7+BZ8+BZ9+BZ10+BZ11+BZ12+BZ13</f>
      </c>
      <c r="CA14" s="47">
        <f>CA2+CA3+CA4+CA5+CA6+CA7+CA8+CA9+CA10+CA11+CA12+CA13</f>
      </c>
      <c r="CB14" s="47">
        <f>CB2+CB3+CB4+CB5+CB6+CB7+CB8+CB9+CB10+CB11+CB12+CB13</f>
      </c>
      <c r="CC14" s="47">
        <f>CC2+CC3+CC4+CC5+CC6+CC7+CC8+CC9+CC10+CC11+CC12+CC13</f>
      </c>
      <c r="CD14" s="47">
        <f>CD2+CD3+CD4+CD5+CD6+CD7+CD8+CD9+CD10+CD11+CD12+CD13</f>
      </c>
      <c r="CE14" s="47">
        <f>CE2+CE3+CE4+CE5+CE6+CE7+CE8+CE9+CE10+CE11+CE12+CE13</f>
      </c>
      <c r="CF14" s="47">
        <f>CF2+CF3+CF4+CF5+CF6+CF7+CF8+CF9+CF10+CF11+CF12+CF13</f>
      </c>
      <c r="CG14" s="47">
        <f>CG2+CG3+CG4+CG5+CG6+CG7+CG8+CG9+CG10+CG11+CG12+CG13</f>
      </c>
      <c r="CH14" s="47">
        <f>CH2+CH3+CH4+CH5+CH6+CH7+CH8+CH9+CH10+CH11+CH12+CH13</f>
      </c>
      <c r="CI14" s="47">
        <f>CI2+CI3+CI4+CI5+CI6+CI7+CI8+CI9+CI10+CI11+CI12+CI13</f>
      </c>
      <c r="CJ14" s="47">
        <f>CJ2+CJ3+CJ4+CJ5+CJ6+CJ7+CJ8+CJ9+CJ10+CJ11+CJ12+CJ13</f>
      </c>
      <c r="CK14" s="47">
        <f>CK2+CK3+CK4+CK5+CK6+CK7+CK8+CK9+CK10+CK11+CK12+CK13</f>
      </c>
    </row>
    <row r="15" spans="1:89" s="46" customFormat="1" x14ac:dyDescent="0.25">
      <c r="A15" s="46" t="s">
        <v>85</v>
      </c>
      <c r="C15" s="46" t="s">
        <v>347</v>
      </c>
      <c r="E15" s="47">
        <f>SUM(F15:CK15)</f>
      </c>
      <c r="F15" s="47">
        <f>F2+F3+F4+F5+F6+F7+F8+F9+F10+F11+F12+F13</f>
      </c>
      <c r="G15" s="47">
        <f>G2+G3+G4+G5+G6+G7+G8+G9+G10+G11+G12+G13</f>
      </c>
      <c r="H15" s="47">
        <f>H2+H3+H4+H5+H6+H7+H8+H9+H10+H11+H12+H13</f>
      </c>
      <c r="I15" s="47">
        <f>I2+I3+I4+I5+I6+I7+I8+I9+I10+I11+I12+I13</f>
      </c>
      <c r="J15" s="47">
        <f>J2+J3+J4+J5+J6+J7+J8+J9+J10+J11+J12+J13</f>
      </c>
      <c r="K15" s="47">
        <f>K2+K3+K4+K5+K6+K7+K8+K9+K10+K11+K12+K13</f>
      </c>
      <c r="L15" s="47">
        <f>L2+L3+L4+L5+L6+L7+L8+L9+L10+L11+L12+L13</f>
      </c>
      <c r="M15" s="47">
        <f>M2+M3+M4+M5+M6+M7+M8+M9+M10+M11+M12+M13</f>
      </c>
      <c r="N15" s="47">
        <f>N2+N3+N4+N5+N6+N7+N8+N9+N10+N11+N12+N13</f>
      </c>
      <c r="O15" s="47">
        <f>O2+O3+O4+O5+O6+O7+O8+O9+O10+O11+O12+O13</f>
      </c>
      <c r="P15" s="47">
        <f>P2+P3+P4+P5+P6+P7+P8+P9+P10+P11+P12+P13</f>
      </c>
      <c r="Q15" s="47">
        <f>Q2+Q3+Q4+Q5+Q6+Q7+Q8+Q9+Q10+Q11+Q12+Q13</f>
      </c>
      <c r="R15" s="47">
        <f>R2+R3+R4+R5+R6+R7+R8+R9+R10+R11+R12+R13</f>
      </c>
      <c r="S15" s="47">
        <f>S2+S3+S4+S5+S6+S7+S8+S9+S10+S11+S12+S13</f>
      </c>
      <c r="T15" s="47">
        <f>T2+T3+T4+T5+T6+T7+T8+T9+T10+T11+T12+T13</f>
      </c>
      <c r="U15" s="47">
        <f>U2+U3+U4+U5+U6+U7+U8+U9+U10+U11+U12+U13</f>
      </c>
      <c r="V15" s="47">
        <f>V2+V3+V4+V5+V6+V7+V8+V9+V10+V11+V12+V13</f>
      </c>
      <c r="W15" s="47">
        <f>W2+W3+W4+W5+W6+W7+W8+W9+W10+W11+W12+W13</f>
      </c>
      <c r="X15" s="47">
        <f>X2+X3+X4+X5+X6+X7+X8+X9+X10+X11+X12+X13</f>
      </c>
      <c r="Y15" s="47">
        <f>Y2+Y3+Y4+Y5+Y6+Y7+Y8+Y9+Y10+Y11+Y12+Y13</f>
      </c>
      <c r="Z15" s="47">
        <f>Z2+Z3+Z4+Z5+Z6+Z7+Z8+Z9+Z10+Z11+Z12+Z13</f>
      </c>
      <c r="AA15" s="47">
        <f>AA2+AA3+AA4+AA5+AA6+AA7+AA8+AA9+AA10+AA11+AA12+AA13</f>
      </c>
      <c r="AB15" s="47">
        <f>AB2+AB3+AB4+AB5+AB6+AB7+AB8+AB9+AB10+AB11+AB12+AB13</f>
      </c>
      <c r="AC15" s="47">
        <f>AC2+AC3+AC4+AC5+AC6+AC7+AC8+AC9+AC10+AC11+AC12+AC13</f>
      </c>
      <c r="AD15" s="47">
        <f>AD2+AD3+AD4+AD5+AD6+AD7+AD8+AD9+AD10+AD11+AD12+AD13</f>
      </c>
      <c r="AE15" s="47">
        <f>AE2+AE3+AE4+AE5+AE6+AE7+AE8+AE9+AE10+AE11+AE12+AE13</f>
      </c>
      <c r="AF15" s="47">
        <f>AF2+AF3+AF4+AF5+AF6+AF7+AF8+AF9+AF10+AF11+AF12+AF13</f>
      </c>
      <c r="AG15" s="47">
        <f>AG2+AG3+AG4+AG5+AG6+AG7+AG8+AG9+AG10+AG11+AG12+AG13</f>
      </c>
      <c r="AH15" s="47">
        <f>AH2+AH3+AH4+AH5+AH6+AH7+AH8+AH9+AH10+AH11+AH12+AH13</f>
      </c>
      <c r="AI15" s="47">
        <f>AI2+AI3+AI4+AI5+AI6+AI7+AI8+AI9+AI10+AI11+AI12+AI13</f>
      </c>
      <c r="AJ15" s="47">
        <f>AJ2+AJ3+AJ4+AJ5+AJ6+AJ7+AJ8+AJ9+AJ10+AJ11+AJ12+AJ13</f>
      </c>
      <c r="AK15" s="47">
        <f>AK2+AK3+AK4+AK5+AK6+AK7+AK8+AK9+AK10+AK11+AK12+AK13</f>
      </c>
      <c r="AL15" s="47">
        <f>AL2+AL3+AL4+AL5+AL6+AL7+AL8+AL9+AL10+AL11+AL12+AL13</f>
      </c>
      <c r="AM15" s="47">
        <f>AM2+AM3+AM4+AM5+AM6+AM7+AM8+AM9+AM10+AM11+AM12+AM13</f>
      </c>
      <c r="AN15" s="47">
        <f>AN2+AN3+AN4+AN5+AN6+AN7+AN8+AN9+AN10+AN11+AN12+AN13</f>
      </c>
      <c r="AO15" s="47">
        <f>AO2+AO3+AO4+AO5+AO6+AO7+AO8+AO9+AO10+AO11+AO12+AO13</f>
      </c>
      <c r="AP15" s="47">
        <f>AP2+AP3+AP4+AP5+AP6+AP7+AP8+AP9+AP10+AP11+AP12+AP13</f>
      </c>
      <c r="AQ15" s="47">
        <f>AQ2+AQ3+AQ4+AQ5+AQ6+AQ7+AQ8+AQ9+AQ10+AQ11+AQ12+AQ13</f>
      </c>
      <c r="AR15" s="47">
        <f>AR2+AR3+AR4+AR5+AR6+AR7+AR8+AR9+AR10+AR11+AR12+AR13</f>
      </c>
      <c r="AS15" s="47">
        <f>AS2+AS3+AS4+AS5+AS6+AS7+AS8+AS9+AS10+AS11+AS12+AS13</f>
      </c>
      <c r="AT15" s="47">
        <f>AT2+AT3+AT4+AT5+AT6+AT7+AT8+AT9+AT10+AT11+AT12+AT13</f>
      </c>
      <c r="AU15" s="47">
        <f>AU2+AU3+AU4+AU5+AU6+AU7+AU8+AU9+AU10+AU11+AU12+AU13</f>
      </c>
      <c r="AV15" s="47">
        <f>AV2+AV3+AV4+AV5+AV6+AV7+AV8+AV9+AV10+AV11+AV12+AV13</f>
      </c>
      <c r="AW15" s="47">
        <f>AW2+AW3+AW4+AW5+AW6+AW7+AW8+AW9+AW10+AW11+AW12+AW13</f>
      </c>
      <c r="AX15" s="47">
        <f>AX2+AX3+AX4+AX5+AX6+AX7+AX8+AX9+AX10+AX11+AX12+AX13</f>
      </c>
      <c r="AY15" s="47">
        <f>AY2+AY3+AY4+AY5+AY6+AY7+AY8+AY9+AY10+AY11+AY12+AY13</f>
      </c>
      <c r="AZ15" s="47">
        <f>AZ2+AZ3+AZ4+AZ5+AZ6+AZ7+AZ8+AZ9+AZ10+AZ11+AZ12+AZ13</f>
      </c>
      <c r="BA15" s="47">
        <f>BA2+BA3+BA4+BA5+BA6+BA7+BA8+BA9+BA10+BA11+BA12+BA13</f>
      </c>
      <c r="BB15" s="47">
        <f>BB2+BB3+BB4+BB5+BB6+BB7+BB8+BB9+BB10+BB11+BB12+BB13</f>
      </c>
      <c r="BC15" s="47">
        <f>BC2+BC3+BC4+BC5+BC6+BC7+BC8+BC9+BC10+BC11+BC12+BC13</f>
      </c>
      <c r="BD15" s="47">
        <f>BD2+BD3+BD4+BD5+BD6+BD7+BD8+BD9+BD10+BD11+BD12+BD13</f>
      </c>
      <c r="BE15" s="47">
        <f>BE2+BE3+BE4+BE5+BE6+BE7+BE8+BE9+BE10+BE11+BE12+BE13</f>
      </c>
      <c r="BF15" s="47">
        <f>BF2+BF3+BF4+BF5+BF6+BF7+BF8+BF9+BF10+BF11+BF12+BF13</f>
      </c>
      <c r="BG15" s="47">
        <f>BG2+BG3+BG4+BG5+BG6+BG7+BG8+BG9+BG10+BG11+BG12+BG13</f>
      </c>
      <c r="BH15" s="47">
        <f>BH2+BH3+BH4+BH5+BH6+BH7+BH8+BH9+BH10+BH11+BH12+BH13</f>
      </c>
      <c r="BI15" s="47">
        <f>BI2+BI3+BI4+BI5+BI6+BI7+BI8+BI9+BI10+BI11+BI12+BI13</f>
      </c>
      <c r="BJ15" s="47">
        <f>BJ2+BJ3+BJ4+BJ5+BJ6+BJ7+BJ8+BJ9+BJ10+BJ11+BJ12+BJ13</f>
      </c>
      <c r="BK15" s="47">
        <f>BK2+BK3+BK4+BK5+BK6+BK7+BK8+BK9+BK10+BK11+BK12+BK13</f>
      </c>
      <c r="BL15" s="47">
        <f>BL2+BL3+BL4+BL5+BL6+BL7+BL8+BL9+BL10+BL11+BL12+BL13</f>
      </c>
      <c r="BM15" s="47">
        <f>BM2+BM3+BM4+BM5+BM6+BM7+BM8+BM9+BM10+BM11+BM12+BM13</f>
      </c>
      <c r="BN15" s="47">
        <f>BN2+BN3+BN4+BN5+BN6+BN7+BN8+BN9+BN10+BN11+BN12+BN13</f>
      </c>
      <c r="BO15" s="47">
        <f>BO2+BO3+BO4+BO5+BO6+BO7+BO8+BO9+BO10+BO11+BO12+BO13</f>
      </c>
      <c r="BP15" s="47">
        <f>BP2+BP3+BP4+BP5+BP6+BP7+BP8+BP9+BP10+BP11+BP12+BP13</f>
      </c>
      <c r="BQ15" s="47">
        <f>BQ2+BQ3+BQ4+BQ5+BQ6+BQ7+BQ8+BQ9+BQ10+BQ11+BQ12+BQ13</f>
      </c>
      <c r="BR15" s="47">
        <f>BR2+BR3+BR4+BR5+BR6+BR7+BR8+BR9+BR10+BR11+BR12+BR13</f>
      </c>
      <c r="BS15" s="47">
        <f>BS2+BS3+BS4+BS5+BS6+BS7+BS8+BS9+BS10+BS11+BS12+BS13</f>
      </c>
      <c r="BT15" s="47">
        <f>BT2+BT3+BT4+BT5+BT6+BT7+BT8+BT9+BT10+BT11+BT12+BT13</f>
      </c>
      <c r="BU15" s="47">
        <f>BU2+BU3+BU4+BU5+BU6+BU7+BU8+BU9+BU10+BU11+BU12+BU13</f>
      </c>
      <c r="BV15" s="47">
        <f>BV2+BV3+BV4+BV5+BV6+BV7+BV8+BV9+BV10+BV11+BV12+BV13</f>
      </c>
      <c r="BW15" s="47">
        <f>BW2+BW3+BW4+BW5+BW6+BW7+BW8+BW9+BW10+BW11+BW12+BW13</f>
      </c>
      <c r="BX15" s="47">
        <f>BX2+BX3+BX4+BX5+BX6+BX7+BX8+BX9+BX10+BX11+BX12+BX13</f>
      </c>
      <c r="BY15" s="47">
        <f>BY2+BY3+BY4+BY5+BY6+BY7+BY8+BY9+BY10+BY11+BY12+BY13</f>
      </c>
      <c r="BZ15" s="47">
        <f>BZ2+BZ3+BZ4+BZ5+BZ6+BZ7+BZ8+BZ9+BZ10+BZ11+BZ12+BZ13</f>
      </c>
      <c r="CA15" s="47">
        <f>CA2+CA3+CA4+CA5+CA6+CA7+CA8+CA9+CA10+CA11+CA12+CA13</f>
      </c>
      <c r="CB15" s="47">
        <f>CB2+CB3+CB4+CB5+CB6+CB7+CB8+CB9+CB10+CB11+CB12+CB13</f>
      </c>
      <c r="CC15" s="47">
        <f>CC2+CC3+CC4+CC5+CC6+CC7+CC8+CC9+CC10+CC11+CC12+CC13</f>
      </c>
      <c r="CD15" s="47">
        <f>CD2+CD3+CD4+CD5+CD6+CD7+CD8+CD9+CD10+CD11+CD12+CD13</f>
      </c>
      <c r="CE15" s="47">
        <f>CE2+CE3+CE4+CE5+CE6+CE7+CE8+CE9+CE10+CE11+CE12+CE13</f>
      </c>
      <c r="CF15" s="47">
        <f>CF2+CF3+CF4+CF5+CF6+CF7+CF8+CF9+CF10+CF11+CF12+CF13</f>
      </c>
      <c r="CG15" s="47">
        <f>CG2+CG3+CG4+CG5+CG6+CG7+CG8+CG9+CG10+CG11+CG12+CG13</f>
      </c>
      <c r="CH15" s="47">
        <f>CH2+CH3+CH4+CH5+CH6+CH7+CH8+CH9+CH10+CH11+CH12+CH13</f>
      </c>
      <c r="CI15" s="47">
        <f>CI2+CI3+CI4+CI5+CI6+CI7+CI8+CI9+CI10+CI11+CI12+CI13</f>
      </c>
      <c r="CJ15" s="47">
        <f>CJ2+CJ3+CJ4+CJ5+CJ6+CJ7+CJ8+CJ9+CJ10+CJ11+CJ12+CJ13</f>
      </c>
      <c r="CK15" s="47">
        <f>CK2+CK3+CK4+CK5+CK6+CK7+CK8+CK9+CK10+CK11+CK12+CK13</f>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Executive Summary</vt:lpstr>
      <vt:lpstr>Capital Events</vt:lpstr>
      <vt:lpstr>Yearly</vt:lpstr>
      <vt:lpstr>Quarterly</vt:lpstr>
      <vt:lpstr>Monthly</vt:lpstr>
      <vt:lpstr>Acquisition</vt:lpstr>
      <vt:lpstr>Construction</vt:lpstr>
      <vt:lpstr>Revenue</vt:lpstr>
      <vt:lpstr>OpEx</vt:lpstr>
      <vt:lpstr>P&amp;L</vt:lpstr>
      <vt:lpstr>Balance Sheet</vt:lpstr>
      <vt:lpstr>Waterfall</vt:lpstr>
      <vt:lpstr>Amortization</vt:lpstr>
      <vt:lpstr>Inputs</vt:lpstr>
      <vt:lpstr>Timelines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OneStopReal</dc:creator>
  <dc:title/>
  <dc:subject/>
  <dc:description/>
  <cp:keywords/>
  <cp:category/>
  <cp:lastModifiedBy>Unknown</cp:lastModifiedBy>
  <dcterms:created xsi:type="dcterms:W3CDTF">2026-05-07T12:46:33Z</dcterms:created>
  <dcterms:modified xsi:type="dcterms:W3CDTF">2026-05-07T12:46:33Z</dcterms:modified>
</cp:coreProperties>
</file>